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o\Desktop\"/>
    </mc:Choice>
  </mc:AlternateContent>
  <workbookProtection workbookAlgorithmName="SHA-512" workbookHashValue="/vlmHW4TiClcYnRvVGv1z0dbEitM6xSkaUZ9oH2Yp8XWpeMokHsLNkF2pVNrmzI4vyaTFp9S1BI0NZo2n/dt8A==" workbookSaltValue="+F5NkHd4Asz+H0kI21Bozw==" workbookSpinCount="100000" lockStructure="1"/>
  <bookViews>
    <workbookView xWindow="0" yWindow="0" windowWidth="21570" windowHeight="9150" activeTab="1"/>
  </bookViews>
  <sheets>
    <sheet name="How to use this template" sheetId="38" r:id="rId1"/>
    <sheet name="Reimbusement Summary" sheetId="35" r:id="rId2"/>
    <sheet name="Meals" sheetId="33" r:id="rId3"/>
    <sheet name="Mileage" sheetId="4" r:id="rId4"/>
    <sheet name="Misc" sheetId="36" r:id="rId5"/>
    <sheet name="Mileage Chart Ref." sheetId="39" r:id="rId6"/>
  </sheets>
  <externalReferences>
    <externalReference r:id="rId7"/>
    <externalReference r:id="rId8"/>
  </externalReferences>
  <definedNames>
    <definedName name="_xlnm._FilterDatabase" localSheetId="1" hidden="1">'Reimbusement Summary'!$A$15:$G$16</definedName>
    <definedName name="CalendarYear">[1]August!$AM$1</definedName>
    <definedName name="Code1">[1]August!$D$3</definedName>
    <definedName name="Code1Text">[1]August!$E$3</definedName>
    <definedName name="Code2">[1]August!$H$3</definedName>
    <definedName name="Code2Text">[1]August!$I$3</definedName>
    <definedName name="Code3">[1]August!$L$3</definedName>
    <definedName name="Code3Text">[1]August!$M$3</definedName>
    <definedName name="Code4">[1]August!$P$3</definedName>
    <definedName name="Code4Text">[1]August!$Q$3</definedName>
    <definedName name="Code5">[1]August!$T$3</definedName>
    <definedName name="Code5Text">[1]August!$U$3</definedName>
    <definedName name="ColorKeyText">[1]August!$C$3</definedName>
    <definedName name="_xlnm.Print_Area" localSheetId="2">Meals!$A$1:$H$52</definedName>
    <definedName name="_xlnm.Print_Area" localSheetId="3">Mileage!$A$1:$H$57</definedName>
    <definedName name="_xlnm.Print_Area" localSheetId="4">Misc!$A$1:$E$41</definedName>
    <definedName name="_xlnm.Print_Area" localSheetId="1">'Reimbusement Summary'!$A$1:$G$32</definedName>
    <definedName name="RowTitleRegion1..D6" localSheetId="5">#REF!</definedName>
    <definedName name="RowTitleRegion1..D6">#REF!</definedName>
    <definedName name="RowTitleRegion2..F5" localSheetId="5">#REF!</definedName>
    <definedName name="RowTitleRegion2..F5">#REF!</definedName>
    <definedName name="StudentID">[1]!StudentList[Student ID]</definedName>
    <definedName name="StudentList">[2]!Students[STUDENT NAME]</definedName>
    <definedName name="StudentLookup">'[1]Student Attendance Report'!$B$4</definedName>
    <definedName name="StudentName" localSheetId="0">[1]!StudentList[Student Full Name]</definedName>
    <definedName name="StudentName">'[2]Student Details'!$D$5</definedName>
    <definedName name="Title1">[2]!Students[[#Headers],[STUDENT NAME]]</definedName>
    <definedName name="Title2" localSheetId="5">#REF!</definedName>
    <definedName name="Title2">#REF!</definedName>
  </definedNames>
  <calcPr calcId="152511"/>
</workbook>
</file>

<file path=xl/calcChain.xml><?xml version="1.0" encoding="utf-8"?>
<calcChain xmlns="http://schemas.openxmlformats.org/spreadsheetml/2006/main">
  <c r="B7" i="36" l="1"/>
  <c r="B6" i="36"/>
  <c r="B7" i="4"/>
  <c r="B6" i="4"/>
  <c r="B7" i="33"/>
  <c r="B6" i="33"/>
  <c r="F31" i="4" l="1"/>
  <c r="H31" i="4" s="1"/>
  <c r="F30" i="4"/>
  <c r="H30" i="4" s="1"/>
  <c r="F29" i="4"/>
  <c r="H29" i="4" s="1"/>
  <c r="F28" i="4"/>
  <c r="H28" i="4" s="1"/>
  <c r="F27" i="4"/>
  <c r="H27" i="4" s="1"/>
  <c r="F26" i="4"/>
  <c r="H26" i="4" s="1"/>
  <c r="F25" i="4"/>
  <c r="H25" i="4" s="1"/>
  <c r="H32" i="4"/>
  <c r="F32" i="4"/>
  <c r="F24" i="4"/>
  <c r="H24" i="4" s="1"/>
  <c r="H23" i="4"/>
  <c r="F23" i="4"/>
  <c r="F22" i="4"/>
  <c r="H22" i="4" s="1"/>
  <c r="H21" i="4"/>
  <c r="F21" i="4"/>
  <c r="F20" i="4"/>
  <c r="H20" i="4" s="1"/>
  <c r="H19" i="4"/>
  <c r="F19" i="4"/>
  <c r="F18" i="4"/>
  <c r="H18" i="4" s="1"/>
  <c r="E17" i="33"/>
  <c r="F17" i="33"/>
  <c r="G17" i="33"/>
  <c r="H17" i="33"/>
  <c r="I17" i="33"/>
  <c r="J17" i="33"/>
  <c r="E18" i="33"/>
  <c r="F18" i="33"/>
  <c r="H18" i="33" s="1"/>
  <c r="G18" i="33"/>
  <c r="I18" i="33"/>
  <c r="J18" i="33"/>
  <c r="E19" i="33"/>
  <c r="F19" i="33"/>
  <c r="G19" i="33"/>
  <c r="H19" i="33"/>
  <c r="I19" i="33"/>
  <c r="J19" i="33"/>
  <c r="E20" i="33"/>
  <c r="F20" i="33"/>
  <c r="H20" i="33" s="1"/>
  <c r="G20" i="33"/>
  <c r="I20" i="33"/>
  <c r="J20" i="33"/>
  <c r="E21" i="33"/>
  <c r="F21" i="33"/>
  <c r="G21" i="33"/>
  <c r="H21" i="33"/>
  <c r="I21" i="33"/>
  <c r="J21" i="33"/>
  <c r="E22" i="33"/>
  <c r="F22" i="33"/>
  <c r="H22" i="33" s="1"/>
  <c r="G22" i="33"/>
  <c r="I22" i="33"/>
  <c r="J22" i="33"/>
  <c r="E23" i="33"/>
  <c r="F23" i="33"/>
  <c r="G23" i="33"/>
  <c r="H23" i="33"/>
  <c r="I23" i="33"/>
  <c r="J23" i="33"/>
  <c r="E24" i="33"/>
  <c r="F24" i="33"/>
  <c r="H24" i="33" s="1"/>
  <c r="G24" i="33"/>
  <c r="I24" i="33"/>
  <c r="J24" i="33"/>
  <c r="E25" i="33"/>
  <c r="F25" i="33"/>
  <c r="G25" i="33"/>
  <c r="H25" i="33"/>
  <c r="I25" i="33"/>
  <c r="J25" i="33"/>
  <c r="E26" i="33"/>
  <c r="F26" i="33"/>
  <c r="H26" i="33" s="1"/>
  <c r="G26" i="33"/>
  <c r="I26" i="33"/>
  <c r="J26" i="33"/>
  <c r="E27" i="33"/>
  <c r="F27" i="33"/>
  <c r="G27" i="33"/>
  <c r="H27" i="33"/>
  <c r="I27" i="33"/>
  <c r="J27" i="33"/>
  <c r="E28" i="33"/>
  <c r="F28" i="33"/>
  <c r="H28" i="33" s="1"/>
  <c r="G28" i="33"/>
  <c r="I28" i="33"/>
  <c r="J28" i="33"/>
  <c r="E29" i="33"/>
  <c r="F29" i="33"/>
  <c r="G29" i="33"/>
  <c r="H29" i="33"/>
  <c r="I29" i="33"/>
  <c r="J29" i="33"/>
  <c r="E12" i="33"/>
  <c r="F12" i="33"/>
  <c r="G12" i="33"/>
  <c r="E13" i="33"/>
  <c r="F13" i="33"/>
  <c r="G13" i="33"/>
  <c r="E14" i="33"/>
  <c r="F14" i="33"/>
  <c r="G14" i="33"/>
  <c r="E15" i="33"/>
  <c r="F15" i="33"/>
  <c r="G15" i="33"/>
  <c r="E16" i="33"/>
  <c r="F16" i="33"/>
  <c r="G16" i="33"/>
  <c r="J39" i="33"/>
  <c r="J35" i="33"/>
  <c r="J31" i="33"/>
  <c r="I13" i="33"/>
  <c r="I14" i="33"/>
  <c r="I15" i="33"/>
  <c r="I16" i="33"/>
  <c r="J16" i="33" s="1"/>
  <c r="I30" i="33"/>
  <c r="J30" i="33" s="1"/>
  <c r="I31" i="33"/>
  <c r="I32" i="33"/>
  <c r="J32" i="33" s="1"/>
  <c r="I33" i="33"/>
  <c r="J33" i="33" s="1"/>
  <c r="I34" i="33"/>
  <c r="J34" i="33" s="1"/>
  <c r="I35" i="33"/>
  <c r="I36" i="33"/>
  <c r="J36" i="33" s="1"/>
  <c r="I37" i="33"/>
  <c r="J37" i="33" s="1"/>
  <c r="I38" i="33"/>
  <c r="J38" i="33" s="1"/>
  <c r="I39" i="33"/>
  <c r="I40" i="33"/>
  <c r="J40" i="33" s="1"/>
  <c r="I12" i="33"/>
  <c r="J12" i="33" l="1"/>
  <c r="J14" i="33"/>
  <c r="J15" i="33"/>
  <c r="J13" i="33"/>
  <c r="D41" i="33"/>
  <c r="E30" i="33"/>
  <c r="F30" i="33"/>
  <c r="G30" i="33"/>
  <c r="E31" i="33"/>
  <c r="F31" i="33"/>
  <c r="G31" i="33"/>
  <c r="E32" i="33"/>
  <c r="F32" i="33"/>
  <c r="G32" i="33"/>
  <c r="E33" i="33"/>
  <c r="F33" i="33"/>
  <c r="G33" i="33"/>
  <c r="E34" i="33"/>
  <c r="F34" i="33"/>
  <c r="G34" i="33"/>
  <c r="E35" i="33"/>
  <c r="F35" i="33"/>
  <c r="G35" i="33"/>
  <c r="E36" i="33"/>
  <c r="F36" i="33"/>
  <c r="G36" i="33"/>
  <c r="E37" i="33"/>
  <c r="F37" i="33"/>
  <c r="G37" i="33"/>
  <c r="E38" i="33"/>
  <c r="F38" i="33"/>
  <c r="G38" i="33"/>
  <c r="E39" i="33"/>
  <c r="F39" i="33"/>
  <c r="G39" i="33"/>
  <c r="E40" i="33"/>
  <c r="F40" i="33"/>
  <c r="G40" i="33"/>
  <c r="H33" i="33" l="1"/>
  <c r="H14" i="33"/>
  <c r="G41" i="33"/>
  <c r="H37" i="33"/>
  <c r="E41" i="33"/>
  <c r="F41" i="33"/>
  <c r="H32" i="33"/>
  <c r="H16" i="33"/>
  <c r="H31" i="33"/>
  <c r="H35" i="33"/>
  <c r="H40" i="33"/>
  <c r="H13" i="33"/>
  <c r="H36" i="33"/>
  <c r="H12" i="33"/>
  <c r="H39" i="33"/>
  <c r="H15" i="33"/>
  <c r="H30" i="33"/>
  <c r="H34" i="33"/>
  <c r="H38" i="33"/>
  <c r="D25" i="35"/>
  <c r="D24" i="35"/>
  <c r="B25" i="35"/>
  <c r="B24" i="35"/>
  <c r="H41" i="33" l="1"/>
  <c r="F25" i="35"/>
  <c r="F24" i="35"/>
  <c r="F23" i="35"/>
  <c r="D23" i="35"/>
  <c r="B23" i="35"/>
  <c r="F22" i="35"/>
  <c r="F21" i="35"/>
  <c r="F20" i="35"/>
  <c r="D22" i="35"/>
  <c r="D21" i="35"/>
  <c r="B22" i="35"/>
  <c r="B20" i="35"/>
  <c r="B21" i="35" s="1"/>
  <c r="D19" i="35" l="1"/>
  <c r="D18" i="35"/>
  <c r="B18" i="35"/>
  <c r="B19" i="35" s="1"/>
  <c r="D20" i="35"/>
  <c r="B17" i="35"/>
  <c r="D17" i="35"/>
  <c r="F19" i="35"/>
  <c r="F18" i="35"/>
  <c r="F17" i="35"/>
  <c r="D38" i="36" l="1"/>
  <c r="D55" i="4"/>
  <c r="D50" i="33"/>
  <c r="D30" i="36" l="1"/>
  <c r="E37" i="36" l="1"/>
  <c r="E36" i="36"/>
  <c r="E35" i="36"/>
  <c r="F17" i="4"/>
  <c r="F16" i="4"/>
  <c r="F36" i="4"/>
  <c r="F38" i="4"/>
  <c r="E38" i="36" l="1"/>
  <c r="F42" i="4"/>
  <c r="G24" i="35" l="1"/>
  <c r="G25" i="35"/>
  <c r="G23" i="35"/>
  <c r="H16" i="4"/>
  <c r="F15" i="4"/>
  <c r="H15" i="4" s="1"/>
  <c r="F14" i="4"/>
  <c r="H14" i="4" s="1"/>
  <c r="F13" i="4"/>
  <c r="H13" i="4" s="1"/>
  <c r="F12" i="4"/>
  <c r="H12" i="4" s="1"/>
  <c r="F46" i="4" l="1"/>
  <c r="H46" i="4" s="1"/>
  <c r="F45" i="4"/>
  <c r="H45" i="4" s="1"/>
  <c r="F44" i="4"/>
  <c r="F43" i="4"/>
  <c r="H43" i="4" s="1"/>
  <c r="F41" i="4"/>
  <c r="H41" i="4" s="1"/>
  <c r="F40" i="4"/>
  <c r="H40" i="4" s="1"/>
  <c r="F39" i="4"/>
  <c r="H39" i="4" s="1"/>
  <c r="H38" i="4"/>
  <c r="F37" i="4"/>
  <c r="H37" i="4" s="1"/>
  <c r="H36" i="4"/>
  <c r="F35" i="4"/>
  <c r="H35" i="4" s="1"/>
  <c r="F34" i="4"/>
  <c r="H34" i="4" s="1"/>
  <c r="F33" i="4"/>
  <c r="H33" i="4" s="1"/>
  <c r="H17" i="4"/>
  <c r="H44" i="4"/>
  <c r="H42" i="4"/>
  <c r="E47" i="4"/>
  <c r="F47" i="4" s="1"/>
  <c r="H47" i="4" l="1"/>
  <c r="E52" i="4" l="1"/>
  <c r="E54" i="4"/>
  <c r="E53" i="4"/>
  <c r="E49" i="33"/>
  <c r="E47" i="33"/>
  <c r="E48" i="33"/>
  <c r="E55" i="4" l="1"/>
  <c r="G21" i="35" s="1"/>
  <c r="E50" i="33"/>
  <c r="G20" i="35" l="1"/>
  <c r="G22" i="35"/>
  <c r="G18" i="35"/>
  <c r="G17" i="35"/>
  <c r="G19" i="35"/>
  <c r="G32" i="35" l="1"/>
</calcChain>
</file>

<file path=xl/sharedStrings.xml><?xml version="1.0" encoding="utf-8"?>
<sst xmlns="http://schemas.openxmlformats.org/spreadsheetml/2006/main" count="147" uniqueCount="91">
  <si>
    <t>SEQUOIA UNION HIGH SCHOOL DISTRICT</t>
  </si>
  <si>
    <t>(1)</t>
  </si>
  <si>
    <t>(2)</t>
  </si>
  <si>
    <t>(3)</t>
  </si>
  <si>
    <t>(4)</t>
  </si>
  <si>
    <t>(5)</t>
  </si>
  <si>
    <t>(6)</t>
  </si>
  <si>
    <t>(7)</t>
  </si>
  <si>
    <t>(8)</t>
  </si>
  <si>
    <t>Date</t>
  </si>
  <si>
    <t>(Signature)</t>
  </si>
  <si>
    <t>(Date)</t>
  </si>
  <si>
    <t>PV#</t>
  </si>
  <si>
    <t>DATE:</t>
  </si>
  <si>
    <t>SUHSD MILEAGE CHART</t>
  </si>
  <si>
    <r>
      <rPr>
        <b/>
        <sz val="12"/>
        <rFont val="Arial"/>
        <family val="2"/>
      </rPr>
      <t>(900)</t>
    </r>
    <r>
      <rPr>
        <sz val="12"/>
        <rFont val="Arial"/>
        <family val="2"/>
      </rPr>
      <t xml:space="preserve"> DISTRICT</t>
    </r>
  </si>
  <si>
    <r>
      <rPr>
        <b/>
        <sz val="12"/>
        <rFont val="Arial"/>
        <family val="2"/>
      </rPr>
      <t>(100)</t>
    </r>
    <r>
      <rPr>
        <sz val="12"/>
        <rFont val="Arial"/>
        <family val="2"/>
      </rPr>
      <t xml:space="preserve"> SEQUOIA</t>
    </r>
  </si>
  <si>
    <r>
      <rPr>
        <b/>
        <sz val="12"/>
        <rFont val="Arial"/>
        <family val="2"/>
      </rPr>
      <t>(200)</t>
    </r>
    <r>
      <rPr>
        <sz val="12"/>
        <rFont val="Arial"/>
        <family val="2"/>
      </rPr>
      <t xml:space="preserve"> MENLO ATHERTON</t>
    </r>
  </si>
  <si>
    <r>
      <rPr>
        <b/>
        <sz val="12"/>
        <rFont val="Arial"/>
        <family val="2"/>
      </rPr>
      <t>(300)</t>
    </r>
    <r>
      <rPr>
        <sz val="12"/>
        <rFont val="Arial"/>
        <family val="2"/>
      </rPr>
      <t xml:space="preserve"> CARLMONT</t>
    </r>
  </si>
  <si>
    <r>
      <rPr>
        <b/>
        <sz val="12"/>
        <rFont val="Arial"/>
        <family val="2"/>
      </rPr>
      <t>(400)</t>
    </r>
    <r>
      <rPr>
        <sz val="12"/>
        <rFont val="Arial"/>
        <family val="2"/>
      </rPr>
      <t xml:space="preserve"> WOODSIDE</t>
    </r>
  </si>
  <si>
    <r>
      <rPr>
        <b/>
        <sz val="12"/>
        <rFont val="Arial"/>
        <family val="2"/>
      </rPr>
      <t>(612)</t>
    </r>
    <r>
      <rPr>
        <sz val="12"/>
        <rFont val="Arial"/>
        <family val="2"/>
      </rPr>
      <t xml:space="preserve"> EPAA</t>
    </r>
  </si>
  <si>
    <r>
      <rPr>
        <b/>
        <sz val="12"/>
        <rFont val="Arial"/>
        <family val="2"/>
      </rPr>
      <t>(700)</t>
    </r>
    <r>
      <rPr>
        <sz val="12"/>
        <rFont val="Arial"/>
        <family val="2"/>
      </rPr>
      <t xml:space="preserve"> REDWOOD</t>
    </r>
  </si>
  <si>
    <r>
      <rPr>
        <b/>
        <sz val="12"/>
        <rFont val="Arial"/>
        <family val="2"/>
      </rPr>
      <t>(800)</t>
    </r>
    <r>
      <rPr>
        <sz val="12"/>
        <rFont val="Arial"/>
        <family val="2"/>
      </rPr>
      <t xml:space="preserve"> ADULT SCHOOL</t>
    </r>
  </si>
  <si>
    <t>NAME:</t>
  </si>
  <si>
    <t>Rate*</t>
  </si>
  <si>
    <t>TOLL</t>
  </si>
  <si>
    <t>Requestor:</t>
  </si>
  <si>
    <t>To</t>
  </si>
  <si>
    <t>From</t>
  </si>
  <si>
    <t>(9)</t>
  </si>
  <si>
    <t>TOTAL:</t>
  </si>
  <si>
    <t>No. of Miles</t>
  </si>
  <si>
    <t>Restaurant</t>
  </si>
  <si>
    <t>Breakfast</t>
  </si>
  <si>
    <t>Lunch</t>
  </si>
  <si>
    <t>Dinner</t>
  </si>
  <si>
    <t>Total Reimbursement</t>
  </si>
  <si>
    <t>Name:</t>
  </si>
  <si>
    <t>*District will not pay for snacks, beverages outside of meals,  and alcohol</t>
  </si>
  <si>
    <t>Notes/Explanation</t>
  </si>
  <si>
    <t>Conference:</t>
  </si>
  <si>
    <t>Expense Type</t>
  </si>
  <si>
    <t>Account Code</t>
  </si>
  <si>
    <t>Conf Dates:</t>
  </si>
  <si>
    <t>Date:</t>
  </si>
  <si>
    <t>Total to be reimbursed:</t>
  </si>
  <si>
    <t>Purpose/Conference</t>
  </si>
  <si>
    <t>*Enter values only in cells in Grey</t>
  </si>
  <si>
    <t>Misc. Expense</t>
  </si>
  <si>
    <t>Supervisor:</t>
  </si>
  <si>
    <t>District Approval:</t>
  </si>
  <si>
    <t>WHERE DO I START?</t>
  </si>
  <si>
    <t>1.</t>
  </si>
  <si>
    <t>2.</t>
  </si>
  <si>
    <t>3.</t>
  </si>
  <si>
    <t>REQUEST FOR REIMBURSEMENT FOR CONFERENCE  EXPENSES  (SUMMARY)</t>
  </si>
  <si>
    <t>Department:</t>
  </si>
  <si>
    <t>Position:</t>
  </si>
  <si>
    <t>HOW TO USE THIS SPREADSHEET</t>
  </si>
  <si>
    <t>4.</t>
  </si>
  <si>
    <t>*Examples of misc travel expenses include Uber/Lyft, Conference/Registration fees, Lodging, Rail, Bus, Flight</t>
  </si>
  <si>
    <t>*These expenses must be approved on the conference request form PRIOR to claiming reimbursement</t>
  </si>
  <si>
    <t>5.</t>
  </si>
  <si>
    <r>
      <t xml:space="preserve">Enter your Information on </t>
    </r>
    <r>
      <rPr>
        <b/>
        <sz val="12"/>
        <rFont val="Calibri"/>
        <family val="2"/>
        <scheme val="minor"/>
      </rPr>
      <t>'Reimbusement Summary'</t>
    </r>
    <r>
      <rPr>
        <sz val="12"/>
        <rFont val="Calibri"/>
        <family val="2"/>
        <scheme val="minor"/>
      </rPr>
      <t xml:space="preserve"> Tab. This information MUST match your approved conference form. Please print out your approved conference form as you will need the information on the form to fill out the rest of the reimbusement request. After filling out your attributes, the rest of the information will auto populate into this spreadsheet once you fill out the other tabs.</t>
    </r>
  </si>
  <si>
    <t>Percentage %</t>
  </si>
  <si>
    <t>Budget Code 1:</t>
  </si>
  <si>
    <t>Budget Code 2:</t>
  </si>
  <si>
    <t>Budget Code 3:</t>
  </si>
  <si>
    <t>Total:</t>
  </si>
  <si>
    <t>Site Approval:</t>
  </si>
  <si>
    <t>Meal (B,L,D)</t>
  </si>
  <si>
    <t>(Signature)                                                                                                     (Print Name)                                                      (Date)</t>
  </si>
  <si>
    <t>BATCH #</t>
  </si>
  <si>
    <t>VENDOR #:</t>
  </si>
  <si>
    <t>*Mileage is based off the average of 3 routes provided by Google Maps and rounded up to nearest half mile</t>
  </si>
  <si>
    <t>Once you've completed itemizing your reimbusements in each tab, print out the documents and submit these to accounting along with the approved conference form, and back-up documents. CONFERENCE FORM REIMBURSEMENTS MUST BE SUBMITTED WITHIN 60 DAYS OF LAST TRAVEL/CONFERENCE DATE.</t>
  </si>
  <si>
    <r>
      <t xml:space="preserve">The </t>
    </r>
    <r>
      <rPr>
        <b/>
        <sz val="12"/>
        <color theme="1"/>
        <rFont val="Calibri"/>
        <family val="2"/>
        <scheme val="minor"/>
      </rPr>
      <t xml:space="preserve">Misc tab </t>
    </r>
    <r>
      <rPr>
        <sz val="12"/>
        <color theme="1"/>
        <rFont val="Calibri"/>
        <family val="2"/>
        <scheme val="minor"/>
      </rPr>
      <t>is where you enter out-of-pocket misc expenses that was incurred during travel. Examples of these can be, Uber/Lyft, registration fees, airfare, etc. Please note that the District will not reimburse misc expenses unless they are listed in the approved Conference Request Form. For example, if John submitted a conference request form and listed under "Items to be reimbursed (Amt)" the airfare, registration, and lodging. He would submit his reimbursement request and fill out the Misc portion of this spreadsheet for those 3 items. If he had listed another charge for Uber/Lyft for reimbursement and it was not listed on the conference form request then he would NOT get reimbursed for that expense. Once all your misc expenses are entered enter the budget/account code that was approved on your CONFERNCE FORM and the percentages paid from each budget code.</t>
    </r>
  </si>
  <si>
    <r>
      <t xml:space="preserve">The </t>
    </r>
    <r>
      <rPr>
        <b/>
        <sz val="12"/>
        <color theme="1"/>
        <rFont val="Calibri"/>
        <family val="2"/>
        <scheme val="minor"/>
      </rPr>
      <t xml:space="preserve">Meals tab </t>
    </r>
    <r>
      <rPr>
        <sz val="12"/>
        <color theme="1"/>
        <rFont val="Calibri"/>
        <family val="2"/>
        <scheme val="minor"/>
      </rPr>
      <t>is where you will enter your out-of-pocket meal expenses incurred during your conference. You will need an itemized receipt for ALL meals you wish to have reimbursed. Please note District policy for reimbursements are based off of the latest per diem rates on GSA's website (see the meals tab for the rates). The District will not pay for snacks, beverages outside of meals, and alcohol. Once all your meals are entered, then enter the budget/account code that was approved on your CONFERNCE FORM and the percentages paid from each budget code.</t>
    </r>
  </si>
  <si>
    <r>
      <t xml:space="preserve">The </t>
    </r>
    <r>
      <rPr>
        <b/>
        <sz val="12"/>
        <color theme="1"/>
        <rFont val="Calibri"/>
        <family val="2"/>
        <scheme val="minor"/>
      </rPr>
      <t>Mileage tab</t>
    </r>
    <r>
      <rPr>
        <sz val="12"/>
        <color theme="1"/>
        <rFont val="Calibri"/>
        <family val="2"/>
        <scheme val="minor"/>
      </rPr>
      <t xml:space="preserve"> is where you enter the miles you wish to be reimbursed for travel to the destination. Please have a google map directions page print out to verify the miles traveled. Also, if you want to be reimbursed for parking, the parking reciept is needed. Please note the rate is based off the latest </t>
    </r>
    <r>
      <rPr>
        <b/>
        <sz val="12"/>
        <color theme="1"/>
        <rFont val="Calibri"/>
        <family val="2"/>
        <scheme val="minor"/>
      </rPr>
      <t>Standard Mileage Rate</t>
    </r>
    <r>
      <rPr>
        <sz val="12"/>
        <color theme="1"/>
        <rFont val="Calibri"/>
        <family val="2"/>
        <scheme val="minor"/>
      </rPr>
      <t xml:space="preserve"> from the IRS (see the mileage tab for rates). Once all your mileage is entered, then enter the budget/account code that was approved on your CONFERNCE FORM and the percentages paid from each budget code.</t>
    </r>
  </si>
  <si>
    <t>Meal Cost</t>
  </si>
  <si>
    <t>*Effective 2019: DISTRICT WILL NOT REIMBURSE TIPS</t>
  </si>
  <si>
    <t>*Enter values only in cells in white</t>
  </si>
  <si>
    <t>*Toll &amp; Parking receipts must be provided</t>
  </si>
  <si>
    <t>*Note: Employees receiving car allowances CANNOT claim mileage reimbursements</t>
  </si>
  <si>
    <r>
      <rPr>
        <b/>
        <sz val="12"/>
        <rFont val="Arial"/>
        <family val="2"/>
      </rPr>
      <t>(500)</t>
    </r>
    <r>
      <rPr>
        <sz val="12"/>
        <rFont val="Arial"/>
        <family val="2"/>
      </rPr>
      <t xml:space="preserve"> TIDE</t>
    </r>
  </si>
  <si>
    <t>* Rate based of IRS 2020 Standard Mileage Rate</t>
  </si>
  <si>
    <t>REQUEST FOR MILEAGE REIMBURSEMENT - 2020</t>
  </si>
  <si>
    <t>REQUEST FOR REIMBURSEMENT FOR MEALS 2020</t>
  </si>
  <si>
    <t xml:space="preserve">* The meals and incidental expense (M&amp;IE) are based of GSA 2020 Per Diem Rates </t>
  </si>
  <si>
    <t>Error Messages</t>
  </si>
  <si>
    <t>REQUEST FOR REIMBURSEMENT FOR OTHER MISC TRAVEL EXPENSES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</si>
</sst>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4" formatCode="_(&quot;$&quot;* #,##0.00_);_(&quot;$&quot;* \(#,##0.00\);_(&quot;$&quot;* &quot;-&quot;??_);_(@_)"/>
    <numFmt numFmtId="164" formatCode="mm/dd/yy"/>
  </numFmts>
  <fonts count="35">
    <font>
      <sz val="12"/>
      <name val="Arial"/>
    </font>
    <font>
      <sz val="11"/>
      <color theme="1"/>
      <name val="Calibri"/>
      <family val="2"/>
      <scheme val="minor"/>
    </font>
    <font>
      <sz val="12"/>
      <name val="Arial"/>
      <family val="2"/>
    </font>
    <font>
      <sz val="12"/>
      <name val="Times New Roman"/>
      <family val="1"/>
    </font>
    <font>
      <sz val="12"/>
      <name val="Technical"/>
      <family val="4"/>
    </font>
    <font>
      <b/>
      <sz val="12"/>
      <name val="Arial"/>
      <family val="2"/>
    </font>
    <font>
      <b/>
      <sz val="14"/>
      <name val="Arial"/>
      <family val="2"/>
    </font>
    <font>
      <sz val="9"/>
      <name val="Times New Roman"/>
      <family val="1"/>
    </font>
    <font>
      <sz val="12"/>
      <name val="Calibri"/>
      <family val="2"/>
      <scheme val="minor"/>
    </font>
    <font>
      <b/>
      <sz val="12"/>
      <name val="Calibri"/>
      <family val="2"/>
      <scheme val="minor"/>
    </font>
    <font>
      <b/>
      <i/>
      <sz val="12"/>
      <name val="Calibri"/>
      <family val="2"/>
      <scheme val="minor"/>
    </font>
    <font>
      <sz val="10"/>
      <name val="Calibri"/>
      <family val="2"/>
      <scheme val="minor"/>
    </font>
    <font>
      <sz val="8"/>
      <name val="Calibri"/>
      <family val="2"/>
      <scheme val="minor"/>
    </font>
    <font>
      <i/>
      <sz val="8"/>
      <name val="Calibri"/>
      <family val="2"/>
      <scheme val="minor"/>
    </font>
    <font>
      <b/>
      <sz val="14"/>
      <name val="Calibri"/>
      <family val="2"/>
      <scheme val="minor"/>
    </font>
    <font>
      <sz val="14"/>
      <name val="Calibri"/>
      <family val="2"/>
      <scheme val="minor"/>
    </font>
    <font>
      <b/>
      <sz val="9"/>
      <name val="Calibri"/>
      <family val="2"/>
      <scheme val="minor"/>
    </font>
    <font>
      <b/>
      <sz val="10"/>
      <name val="Calibri"/>
      <family val="2"/>
      <scheme val="minor"/>
    </font>
    <font>
      <b/>
      <sz val="10"/>
      <color rgb="FFFF0000"/>
      <name val="Calibri"/>
      <family val="2"/>
      <scheme val="minor"/>
    </font>
    <font>
      <b/>
      <sz val="12"/>
      <color rgb="FFFF0000"/>
      <name val="Calibri"/>
      <family val="2"/>
      <scheme val="minor"/>
    </font>
    <font>
      <b/>
      <sz val="14"/>
      <color rgb="FFFF0000"/>
      <name val="Calibri"/>
      <family val="2"/>
      <scheme val="minor"/>
    </font>
    <font>
      <b/>
      <sz val="12"/>
      <color theme="1"/>
      <name val="Calibri"/>
      <family val="2"/>
      <scheme val="minor"/>
    </font>
    <font>
      <b/>
      <sz val="18"/>
      <name val="Calibri"/>
      <family val="2"/>
      <scheme val="minor"/>
    </font>
    <font>
      <b/>
      <sz val="22"/>
      <color theme="0"/>
      <name val="Calibri Light"/>
      <family val="2"/>
      <scheme val="major"/>
    </font>
    <font>
      <sz val="10"/>
      <color theme="1"/>
      <name val="Calibri"/>
      <family val="2"/>
      <scheme val="minor"/>
    </font>
    <font>
      <sz val="12"/>
      <color theme="3"/>
      <name val="Calibri"/>
      <family val="2"/>
      <scheme val="minor"/>
    </font>
    <font>
      <u/>
      <sz val="10"/>
      <color theme="10"/>
      <name val="Arial"/>
      <family val="2"/>
    </font>
    <font>
      <sz val="12"/>
      <color theme="1"/>
      <name val="Calibri"/>
      <family val="2"/>
      <scheme val="minor"/>
    </font>
    <font>
      <b/>
      <sz val="20"/>
      <name val="Calibri"/>
      <family val="2"/>
      <scheme val="minor"/>
    </font>
    <font>
      <sz val="16"/>
      <name val="Arial"/>
      <family val="2"/>
    </font>
    <font>
      <sz val="16"/>
      <name val="Calibri"/>
      <family val="2"/>
      <scheme val="minor"/>
    </font>
    <font>
      <sz val="18"/>
      <name val="Calibri"/>
      <family val="2"/>
      <scheme val="minor"/>
    </font>
    <font>
      <b/>
      <sz val="16"/>
      <color rgb="FFFF0000"/>
      <name val="Calibri"/>
      <family val="2"/>
      <scheme val="minor"/>
    </font>
    <font>
      <b/>
      <sz val="16"/>
      <name val="Calibri"/>
      <family val="2"/>
      <scheme val="minor"/>
    </font>
    <font>
      <b/>
      <sz val="12"/>
      <color rgb="FFFF0000"/>
      <name val="Arial"/>
      <family val="2"/>
    </font>
  </fonts>
  <fills count="1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BB7FF"/>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bgColor indexed="64"/>
      </patternFill>
    </fill>
    <fill>
      <patternFill patternType="solid">
        <fgColor theme="7" tint="0.39997558519241921"/>
        <bgColor indexed="64"/>
      </patternFill>
    </fill>
    <fill>
      <patternFill patternType="solid">
        <fgColor theme="0" tint="-4.9989318521683403E-2"/>
        <bgColor indexed="64"/>
      </patternFill>
    </fill>
  </fills>
  <borders count="64">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8">
    <xf numFmtId="0" fontId="0" fillId="0" borderId="0"/>
    <xf numFmtId="44" fontId="2" fillId="0" borderId="0" applyFont="0" applyFill="0" applyBorder="0" applyAlignment="0" applyProtection="0"/>
    <xf numFmtId="0" fontId="1" fillId="0" borderId="0">
      <alignment vertical="center" wrapText="1"/>
    </xf>
    <xf numFmtId="0" fontId="23" fillId="0" borderId="0" applyNumberFormat="0" applyFill="0" applyBorder="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 fillId="0" borderId="0"/>
  </cellStyleXfs>
  <cellXfs count="295">
    <xf numFmtId="0" fontId="0" fillId="0" borderId="0" xfId="0"/>
    <xf numFmtId="0" fontId="2" fillId="0" borderId="0" xfId="0" applyFont="1"/>
    <xf numFmtId="0" fontId="3" fillId="0" borderId="0" xfId="0" applyFont="1" applyAlignment="1" applyProtection="1">
      <alignment horizontal="center"/>
      <protection locked="0"/>
    </xf>
    <xf numFmtId="0" fontId="3" fillId="0" borderId="0" xfId="0" applyFont="1" applyProtection="1">
      <protection locked="0"/>
    </xf>
    <xf numFmtId="0" fontId="3" fillId="0" borderId="0" xfId="0" applyFont="1" applyAlignment="1" applyProtection="1">
      <alignment vertical="top"/>
      <protection locked="0"/>
    </xf>
    <xf numFmtId="0" fontId="4"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9" fillId="0" borderId="0" xfId="0" applyFont="1" applyFill="1" applyBorder="1" applyAlignment="1" applyProtection="1">
      <protection locked="0"/>
    </xf>
    <xf numFmtId="44" fontId="8" fillId="0" borderId="10" xfId="1" applyFont="1" applyBorder="1" applyProtection="1">
      <protection locked="0"/>
    </xf>
    <xf numFmtId="44" fontId="8" fillId="10" borderId="11" xfId="1" applyFont="1" applyFill="1" applyBorder="1" applyProtection="1"/>
    <xf numFmtId="44" fontId="8" fillId="0" borderId="12" xfId="1" applyFont="1" applyBorder="1" applyProtection="1">
      <protection locked="0"/>
    </xf>
    <xf numFmtId="44" fontId="8" fillId="10" borderId="13" xfId="1" applyFont="1" applyFill="1" applyBorder="1" applyProtection="1"/>
    <xf numFmtId="44" fontId="8" fillId="10" borderId="26" xfId="1" applyFont="1" applyFill="1" applyBorder="1" applyProtection="1"/>
    <xf numFmtId="0" fontId="8" fillId="0" borderId="0" xfId="0" applyFont="1" applyFill="1" applyProtection="1">
      <protection locked="0"/>
    </xf>
    <xf numFmtId="0" fontId="8" fillId="0" borderId="0" xfId="0" applyFont="1" applyProtection="1"/>
    <xf numFmtId="0" fontId="14" fillId="0" borderId="0" xfId="0" applyFont="1" applyAlignment="1" applyProtection="1">
      <alignment horizontal="centerContinuous" vertical="top"/>
    </xf>
    <xf numFmtId="0" fontId="15" fillId="0" borderId="0" xfId="0" applyFont="1" applyAlignment="1" applyProtection="1">
      <alignment horizontal="centerContinuous" vertical="top"/>
    </xf>
    <xf numFmtId="0" fontId="18" fillId="11" borderId="1" xfId="0" applyFont="1" applyFill="1" applyBorder="1" applyAlignment="1" applyProtection="1">
      <alignment horizontal="center"/>
    </xf>
    <xf numFmtId="0" fontId="14" fillId="0" borderId="0" xfId="0" applyFont="1" applyAlignment="1" applyProtection="1">
      <alignment horizontal="center"/>
    </xf>
    <xf numFmtId="0" fontId="20" fillId="0" borderId="0" xfId="0" applyFont="1" applyAlignment="1" applyProtection="1">
      <alignment horizontal="left"/>
    </xf>
    <xf numFmtId="49" fontId="16" fillId="8" borderId="4" xfId="0" applyNumberFormat="1" applyFont="1" applyFill="1" applyBorder="1" applyAlignment="1" applyProtection="1">
      <alignment horizontal="center"/>
    </xf>
    <xf numFmtId="49" fontId="16" fillId="8" borderId="5" xfId="0" applyNumberFormat="1" applyFont="1" applyFill="1" applyBorder="1" applyAlignment="1" applyProtection="1">
      <alignment horizontal="center" vertical="center"/>
    </xf>
    <xf numFmtId="49" fontId="16" fillId="8" borderId="5" xfId="0" applyNumberFormat="1" applyFont="1" applyFill="1" applyBorder="1" applyAlignment="1" applyProtection="1">
      <alignment horizontal="center"/>
    </xf>
    <xf numFmtId="49" fontId="16" fillId="8" borderId="6" xfId="0" applyNumberFormat="1" applyFont="1" applyFill="1" applyBorder="1" applyAlignment="1" applyProtection="1">
      <alignment horizontal="center"/>
    </xf>
    <xf numFmtId="0" fontId="17" fillId="11" borderId="33" xfId="0" applyFont="1" applyFill="1" applyBorder="1" applyAlignment="1" applyProtection="1">
      <alignment horizontal="center"/>
    </xf>
    <xf numFmtId="0" fontId="19" fillId="0" borderId="0" xfId="0" applyFont="1" applyAlignment="1" applyProtection="1"/>
    <xf numFmtId="0" fontId="8" fillId="0" borderId="10" xfId="0" applyFont="1" applyBorder="1" applyAlignment="1" applyProtection="1">
      <alignment horizontal="left" vertical="center"/>
      <protection locked="0"/>
    </xf>
    <xf numFmtId="0" fontId="9" fillId="0" borderId="0" xfId="0" applyFont="1" applyFill="1" applyBorder="1" applyAlignment="1" applyProtection="1"/>
    <xf numFmtId="44" fontId="8" fillId="10" borderId="18" xfId="1" applyFont="1" applyFill="1" applyBorder="1" applyProtection="1"/>
    <xf numFmtId="164" fontId="8" fillId="0" borderId="27" xfId="0" applyNumberFormat="1" applyFont="1" applyBorder="1" applyAlignment="1" applyProtection="1">
      <alignment horizontal="left"/>
      <protection locked="0"/>
    </xf>
    <xf numFmtId="0" fontId="8" fillId="0" borderId="12" xfId="0" applyFont="1" applyBorder="1" applyAlignment="1" applyProtection="1">
      <alignment horizontal="left" vertical="center"/>
      <protection locked="0"/>
    </xf>
    <xf numFmtId="6" fontId="19" fillId="11" borderId="1" xfId="0" applyNumberFormat="1" applyFont="1" applyFill="1" applyBorder="1" applyAlignment="1" applyProtection="1">
      <alignment horizontal="center"/>
    </xf>
    <xf numFmtId="164" fontId="8" fillId="0" borderId="28" xfId="0" applyNumberFormat="1" applyFont="1" applyBorder="1" applyAlignment="1" applyProtection="1">
      <alignment horizontal="left"/>
      <protection locked="0"/>
    </xf>
    <xf numFmtId="0" fontId="13" fillId="0" borderId="0" xfId="0" applyFont="1" applyBorder="1" applyAlignment="1" applyProtection="1">
      <alignment horizontal="center" vertical="top"/>
    </xf>
    <xf numFmtId="0" fontId="19" fillId="0" borderId="29" xfId="0" applyFont="1" applyBorder="1" applyAlignment="1" applyProtection="1"/>
    <xf numFmtId="0" fontId="0" fillId="0" borderId="0" xfId="0" applyBorder="1"/>
    <xf numFmtId="49" fontId="16" fillId="8" borderId="40" xfId="0" applyNumberFormat="1" applyFont="1" applyFill="1" applyBorder="1" applyAlignment="1" applyProtection="1">
      <alignment horizontal="center"/>
    </xf>
    <xf numFmtId="0" fontId="17" fillId="0" borderId="23" xfId="0" applyFont="1" applyBorder="1" applyAlignment="1" applyProtection="1">
      <alignment horizontal="right"/>
    </xf>
    <xf numFmtId="0" fontId="9" fillId="0" borderId="0" xfId="0" applyFont="1" applyBorder="1" applyAlignment="1" applyProtection="1"/>
    <xf numFmtId="0" fontId="14" fillId="0" borderId="0" xfId="0" applyFont="1" applyAlignment="1" applyProtection="1"/>
    <xf numFmtId="0" fontId="8" fillId="0" borderId="0" xfId="0" applyFont="1" applyAlignment="1" applyProtection="1">
      <alignment horizontal="center"/>
    </xf>
    <xf numFmtId="0" fontId="14" fillId="0" borderId="0" xfId="0" applyFont="1" applyBorder="1" applyAlignment="1" applyProtection="1"/>
    <xf numFmtId="0" fontId="14" fillId="0" borderId="0" xfId="0" applyFont="1" applyBorder="1" applyAlignment="1" applyProtection="1">
      <alignment horizontal="center"/>
    </xf>
    <xf numFmtId="0" fontId="0" fillId="0" borderId="0" xfId="0" applyProtection="1"/>
    <xf numFmtId="0" fontId="8" fillId="0" borderId="0" xfId="0" applyFont="1" applyAlignment="1" applyProtection="1">
      <alignment horizontal="centerContinuous"/>
    </xf>
    <xf numFmtId="0" fontId="8" fillId="0" borderId="0" xfId="0" applyFont="1" applyBorder="1" applyAlignment="1" applyProtection="1">
      <alignment horizontal="center"/>
    </xf>
    <xf numFmtId="14" fontId="9" fillId="0" borderId="0" xfId="0" applyNumberFormat="1" applyFont="1" applyBorder="1" applyAlignment="1" applyProtection="1">
      <alignment horizontal="left"/>
    </xf>
    <xf numFmtId="0" fontId="9" fillId="0" borderId="24" xfId="0" applyFont="1" applyBorder="1" applyAlignment="1" applyProtection="1">
      <alignment horizontal="center"/>
    </xf>
    <xf numFmtId="0" fontId="8" fillId="0" borderId="24" xfId="0" applyFont="1" applyBorder="1" applyAlignment="1" applyProtection="1">
      <alignment horizontal="center"/>
    </xf>
    <xf numFmtId="0" fontId="0" fillId="0" borderId="31" xfId="0" applyBorder="1" applyProtection="1"/>
    <xf numFmtId="0" fontId="9" fillId="0" borderId="0" xfId="0" applyFont="1" applyFill="1" applyBorder="1" applyAlignment="1" applyProtection="1">
      <alignment horizontal="center"/>
    </xf>
    <xf numFmtId="44" fontId="8" fillId="0" borderId="0" xfId="1" applyFont="1" applyFill="1" applyBorder="1" applyProtection="1"/>
    <xf numFmtId="0" fontId="8" fillId="0" borderId="0" xfId="0" applyFont="1" applyFill="1" applyBorder="1" applyProtection="1"/>
    <xf numFmtId="0" fontId="0" fillId="0" borderId="7" xfId="0" applyBorder="1" applyProtection="1"/>
    <xf numFmtId="0" fontId="0" fillId="0" borderId="0" xfId="0" applyBorder="1" applyProtection="1"/>
    <xf numFmtId="0" fontId="9" fillId="0" borderId="0" xfId="0" applyFont="1" applyFill="1" applyAlignment="1" applyProtection="1">
      <alignment horizontal="center"/>
    </xf>
    <xf numFmtId="0" fontId="8" fillId="0" borderId="0" xfId="0" applyFont="1" applyFill="1" applyProtection="1"/>
    <xf numFmtId="0" fontId="8" fillId="0" borderId="0" xfId="0" applyFont="1" applyBorder="1" applyAlignment="1" applyProtection="1">
      <alignment horizontal="right"/>
    </xf>
    <xf numFmtId="0" fontId="3" fillId="0" borderId="0" xfId="0" applyFont="1" applyProtection="1"/>
    <xf numFmtId="0" fontId="10" fillId="0" borderId="24" xfId="0" applyFont="1" applyFill="1" applyBorder="1" applyAlignment="1" applyProtection="1"/>
    <xf numFmtId="14" fontId="9" fillId="0" borderId="25" xfId="0" applyNumberFormat="1" applyFont="1" applyFill="1" applyBorder="1" applyAlignment="1" applyProtection="1">
      <alignment horizontal="left"/>
    </xf>
    <xf numFmtId="44" fontId="8" fillId="13" borderId="10" xfId="1" applyFont="1" applyFill="1" applyBorder="1" applyProtection="1"/>
    <xf numFmtId="44" fontId="8" fillId="13" borderId="12" xfId="1" applyFont="1" applyFill="1" applyBorder="1" applyProtection="1"/>
    <xf numFmtId="44" fontId="8" fillId="10" borderId="42" xfId="1" applyFont="1" applyFill="1" applyBorder="1" applyProtection="1"/>
    <xf numFmtId="44" fontId="8" fillId="13" borderId="43" xfId="1" applyFont="1" applyFill="1" applyBorder="1" applyProtection="1"/>
    <xf numFmtId="0" fontId="9" fillId="10" borderId="44" xfId="0" applyFont="1" applyFill="1" applyBorder="1" applyAlignment="1" applyProtection="1">
      <alignment horizontal="center"/>
    </xf>
    <xf numFmtId="0" fontId="9" fillId="0" borderId="24" xfId="0" applyFont="1" applyFill="1" applyBorder="1" applyAlignment="1" applyProtection="1"/>
    <xf numFmtId="0" fontId="9" fillId="0" borderId="25" xfId="0" applyFont="1" applyFill="1" applyBorder="1" applyAlignment="1" applyProtection="1"/>
    <xf numFmtId="0" fontId="8" fillId="0" borderId="23" xfId="0" applyFont="1" applyBorder="1" applyAlignment="1" applyProtection="1">
      <alignment horizontal="left"/>
    </xf>
    <xf numFmtId="14" fontId="12" fillId="0" borderId="0" xfId="0" applyNumberFormat="1" applyFont="1" applyBorder="1" applyAlignment="1" applyProtection="1">
      <alignment horizontal="center"/>
    </xf>
    <xf numFmtId="0" fontId="23" fillId="12" borderId="0" xfId="3" applyFill="1" applyAlignment="1">
      <alignment horizontal="left" vertical="center" indent="1"/>
    </xf>
    <xf numFmtId="0" fontId="24" fillId="12" borderId="0" xfId="4" applyFill="1"/>
    <xf numFmtId="0" fontId="24" fillId="0" borderId="0" xfId="4" applyFill="1"/>
    <xf numFmtId="0" fontId="24" fillId="0" borderId="0" xfId="4"/>
    <xf numFmtId="0" fontId="25" fillId="0" borderId="0" xfId="5"/>
    <xf numFmtId="0" fontId="24" fillId="0" borderId="0" xfId="4" applyAlignment="1">
      <alignment wrapText="1"/>
    </xf>
    <xf numFmtId="0" fontId="24" fillId="0" borderId="0" xfId="4" applyAlignment="1">
      <alignment vertical="center"/>
    </xf>
    <xf numFmtId="0" fontId="24" fillId="0" borderId="0" xfId="4" applyAlignment="1">
      <alignment vertical="top"/>
    </xf>
    <xf numFmtId="0" fontId="24" fillId="0" borderId="0" xfId="4" applyAlignment="1">
      <alignment vertical="top" wrapText="1"/>
    </xf>
    <xf numFmtId="0" fontId="24" fillId="0" borderId="0" xfId="4" applyAlignment="1">
      <alignment vertical="center" wrapText="1"/>
    </xf>
    <xf numFmtId="0" fontId="25" fillId="0" borderId="0" xfId="5" applyAlignment="1">
      <alignment vertical="top"/>
    </xf>
    <xf numFmtId="0" fontId="27" fillId="0" borderId="0" xfId="4" applyFont="1"/>
    <xf numFmtId="0" fontId="27" fillId="0" borderId="0" xfId="4" quotePrefix="1" applyFont="1" applyAlignment="1">
      <alignment vertical="top"/>
    </xf>
    <xf numFmtId="0" fontId="27" fillId="0" borderId="0" xfId="4" applyFont="1" applyAlignment="1">
      <alignment wrapText="1"/>
    </xf>
    <xf numFmtId="0" fontId="25" fillId="0" borderId="0" xfId="5" applyFont="1"/>
    <xf numFmtId="0" fontId="27" fillId="0" borderId="0" xfId="4" applyFont="1" applyAlignment="1">
      <alignment vertical="top"/>
    </xf>
    <xf numFmtId="0" fontId="27" fillId="0" borderId="0" xfId="4" applyFont="1" applyAlignment="1">
      <alignment vertical="center" wrapText="1"/>
    </xf>
    <xf numFmtId="0" fontId="25" fillId="0" borderId="0" xfId="5" applyFont="1" applyAlignment="1">
      <alignment vertical="top"/>
    </xf>
    <xf numFmtId="0" fontId="27" fillId="0" borderId="0" xfId="4" applyFont="1" applyAlignment="1">
      <alignment vertical="top" wrapText="1"/>
    </xf>
    <xf numFmtId="0" fontId="8" fillId="0" borderId="24" xfId="0" applyFont="1" applyBorder="1" applyAlignment="1" applyProtection="1"/>
    <xf numFmtId="0" fontId="13" fillId="0" borderId="30" xfId="0" applyFont="1" applyBorder="1" applyAlignment="1" applyProtection="1">
      <alignment horizontal="center" vertical="top"/>
    </xf>
    <xf numFmtId="0" fontId="0" fillId="0" borderId="30" xfId="0" applyBorder="1" applyProtection="1"/>
    <xf numFmtId="0" fontId="8" fillId="0" borderId="47" xfId="0" applyFont="1" applyBorder="1" applyAlignment="1" applyProtection="1">
      <alignment horizontal="center"/>
    </xf>
    <xf numFmtId="44" fontId="0" fillId="0" borderId="11" xfId="0" applyNumberFormat="1" applyBorder="1" applyProtection="1"/>
    <xf numFmtId="0" fontId="9" fillId="0" borderId="30" xfId="0" applyFont="1" applyBorder="1" applyProtection="1"/>
    <xf numFmtId="0" fontId="5" fillId="0" borderId="6" xfId="0" applyFont="1" applyBorder="1" applyProtection="1"/>
    <xf numFmtId="0" fontId="0" fillId="0" borderId="23" xfId="0" applyBorder="1" applyProtection="1"/>
    <xf numFmtId="0" fontId="0" fillId="0" borderId="24" xfId="0" applyBorder="1" applyProtection="1"/>
    <xf numFmtId="0" fontId="0" fillId="0" borderId="8" xfId="0" applyBorder="1" applyProtection="1"/>
    <xf numFmtId="10" fontId="5" fillId="0" borderId="46" xfId="0" applyNumberFormat="1" applyFont="1" applyBorder="1" applyProtection="1">
      <protection locked="0"/>
    </xf>
    <xf numFmtId="10" fontId="0" fillId="0" borderId="46" xfId="0" applyNumberFormat="1" applyFill="1" applyBorder="1" applyProtection="1">
      <protection locked="0"/>
    </xf>
    <xf numFmtId="10" fontId="0" fillId="0" borderId="45" xfId="0" applyNumberFormat="1" applyBorder="1" applyProtection="1">
      <protection locked="0"/>
    </xf>
    <xf numFmtId="9" fontId="5" fillId="0" borderId="10" xfId="0" applyNumberFormat="1" applyFont="1" applyBorder="1" applyAlignment="1" applyProtection="1">
      <alignment horizontal="right"/>
    </xf>
    <xf numFmtId="10" fontId="2" fillId="0" borderId="46" xfId="0" applyNumberFormat="1" applyFont="1" applyBorder="1" applyProtection="1">
      <protection locked="0"/>
    </xf>
    <xf numFmtId="10" fontId="2" fillId="0" borderId="46" xfId="0" applyNumberFormat="1" applyFont="1" applyFill="1" applyBorder="1" applyProtection="1">
      <protection locked="0"/>
    </xf>
    <xf numFmtId="10" fontId="2" fillId="0" borderId="45" xfId="0" applyNumberFormat="1" applyFont="1" applyBorder="1" applyProtection="1">
      <protection locked="0"/>
    </xf>
    <xf numFmtId="44" fontId="2" fillId="0" borderId="11" xfId="0" applyNumberFormat="1" applyFont="1" applyBorder="1" applyProtection="1"/>
    <xf numFmtId="10" fontId="2" fillId="0" borderId="2" xfId="0" applyNumberFormat="1" applyFont="1" applyBorder="1" applyProtection="1">
      <protection locked="0"/>
    </xf>
    <xf numFmtId="9" fontId="2" fillId="0" borderId="10" xfId="0" applyNumberFormat="1" applyFont="1" applyBorder="1" applyAlignment="1" applyProtection="1">
      <alignment horizontal="right"/>
    </xf>
    <xf numFmtId="0" fontId="3" fillId="0" borderId="0" xfId="0" applyFont="1" applyAlignment="1" applyProtection="1">
      <alignment horizontal="center"/>
    </xf>
    <xf numFmtId="0" fontId="28" fillId="0" borderId="0" xfId="0" applyFont="1" applyFill="1" applyAlignment="1" applyProtection="1">
      <alignment vertical="top"/>
    </xf>
    <xf numFmtId="0" fontId="28" fillId="0" borderId="0" xfId="0" applyFont="1" applyFill="1" applyBorder="1" applyAlignment="1" applyProtection="1"/>
    <xf numFmtId="44" fontId="30" fillId="10" borderId="11" xfId="1" applyFont="1" applyFill="1" applyBorder="1" applyProtection="1"/>
    <xf numFmtId="44" fontId="30" fillId="10" borderId="13" xfId="1" applyFont="1" applyFill="1" applyBorder="1" applyProtection="1"/>
    <xf numFmtId="44" fontId="30" fillId="10" borderId="48" xfId="1" applyFont="1" applyFill="1" applyBorder="1" applyProtection="1"/>
    <xf numFmtId="0" fontId="33" fillId="0" borderId="0" xfId="0" applyFont="1" applyBorder="1" applyAlignment="1" applyProtection="1">
      <alignment horizontal="center"/>
    </xf>
    <xf numFmtId="0" fontId="29" fillId="0" borderId="0" xfId="0" applyFont="1" applyProtection="1"/>
    <xf numFmtId="0" fontId="33" fillId="0" borderId="24" xfId="0" applyFont="1" applyBorder="1" applyAlignment="1" applyProtection="1"/>
    <xf numFmtId="0" fontId="30" fillId="0" borderId="0" xfId="0" applyFont="1" applyBorder="1" applyProtection="1"/>
    <xf numFmtId="14" fontId="33" fillId="0" borderId="0" xfId="0" applyNumberFormat="1" applyFont="1" applyBorder="1" applyAlignment="1" applyProtection="1">
      <alignment horizontal="left"/>
    </xf>
    <xf numFmtId="0" fontId="33" fillId="0" borderId="0" xfId="0" applyFont="1" applyBorder="1" applyAlignment="1" applyProtection="1"/>
    <xf numFmtId="49" fontId="33" fillId="8" borderId="4" xfId="0" applyNumberFormat="1" applyFont="1" applyFill="1" applyBorder="1" applyAlignment="1" applyProtection="1">
      <alignment horizontal="center"/>
    </xf>
    <xf numFmtId="49" fontId="33" fillId="8" borderId="5" xfId="0" applyNumberFormat="1" applyFont="1" applyFill="1" applyBorder="1" applyAlignment="1" applyProtection="1">
      <alignment horizontal="center" vertical="center"/>
    </xf>
    <xf numFmtId="49" fontId="33" fillId="8" borderId="5" xfId="0" applyNumberFormat="1" applyFont="1" applyFill="1" applyBorder="1" applyAlignment="1" applyProtection="1">
      <alignment horizontal="center"/>
    </xf>
    <xf numFmtId="49" fontId="33" fillId="8" borderId="6" xfId="0" applyNumberFormat="1" applyFont="1" applyFill="1" applyBorder="1" applyAlignment="1" applyProtection="1">
      <alignment horizontal="center"/>
    </xf>
    <xf numFmtId="0" fontId="30" fillId="0" borderId="0" xfId="0" applyFont="1" applyProtection="1"/>
    <xf numFmtId="0" fontId="33" fillId="0" borderId="0" xfId="0" applyFont="1" applyAlignment="1" applyProtection="1">
      <alignment horizontal="right"/>
    </xf>
    <xf numFmtId="14" fontId="33" fillId="0" borderId="24" xfId="0" applyNumberFormat="1" applyFont="1" applyBorder="1" applyAlignment="1" applyProtection="1">
      <alignment horizontal="left"/>
    </xf>
    <xf numFmtId="0" fontId="33" fillId="11" borderId="33" xfId="0" applyFont="1" applyFill="1" applyBorder="1" applyAlignment="1" applyProtection="1">
      <alignment horizontal="center" vertical="center"/>
    </xf>
    <xf numFmtId="0" fontId="9" fillId="0" borderId="49" xfId="0" applyFont="1" applyBorder="1" applyAlignment="1" applyProtection="1">
      <alignment horizontal="right"/>
    </xf>
    <xf numFmtId="0" fontId="6" fillId="0" borderId="50" xfId="0" applyFont="1" applyBorder="1" applyProtection="1"/>
    <xf numFmtId="0" fontId="8" fillId="0" borderId="50" xfId="0" applyFont="1" applyBorder="1" applyAlignment="1" applyProtection="1"/>
    <xf numFmtId="0" fontId="8" fillId="0" borderId="51" xfId="0" applyFont="1" applyBorder="1" applyAlignment="1" applyProtection="1">
      <alignment horizontal="right"/>
    </xf>
    <xf numFmtId="0" fontId="11" fillId="0" borderId="51" xfId="0" applyFont="1" applyBorder="1" applyAlignment="1" applyProtection="1">
      <alignment horizontal="right"/>
    </xf>
    <xf numFmtId="0" fontId="8" fillId="0" borderId="51" xfId="0" applyFont="1" applyBorder="1" applyAlignment="1" applyProtection="1">
      <alignment horizontal="right" vertical="top"/>
    </xf>
    <xf numFmtId="0" fontId="13" fillId="0" borderId="51" xfId="0" applyFont="1" applyBorder="1" applyAlignment="1" applyProtection="1">
      <alignment horizontal="left" vertical="top"/>
    </xf>
    <xf numFmtId="0" fontId="13" fillId="0" borderId="2" xfId="0" applyFont="1" applyBorder="1" applyAlignment="1" applyProtection="1">
      <alignment horizontal="left" vertical="top"/>
    </xf>
    <xf numFmtId="0" fontId="32" fillId="0" borderId="49" xfId="0" applyFont="1" applyBorder="1" applyAlignment="1" applyProtection="1">
      <alignment horizontal="left"/>
    </xf>
    <xf numFmtId="0" fontId="33" fillId="0" borderId="33" xfId="0" applyFont="1" applyBorder="1" applyAlignment="1" applyProtection="1">
      <alignment horizontal="center"/>
    </xf>
    <xf numFmtId="0" fontId="33" fillId="0" borderId="51" xfId="0" applyFont="1" applyBorder="1" applyAlignment="1" applyProtection="1">
      <alignment horizontal="left"/>
    </xf>
    <xf numFmtId="0" fontId="29" fillId="0" borderId="2" xfId="0" applyFont="1" applyBorder="1" applyProtection="1"/>
    <xf numFmtId="0" fontId="8" fillId="0" borderId="31" xfId="0" applyFont="1" applyBorder="1" applyAlignment="1" applyProtection="1">
      <alignment horizontal="left"/>
    </xf>
    <xf numFmtId="0" fontId="13" fillId="0" borderId="24" xfId="0" applyFont="1" applyBorder="1" applyAlignment="1" applyProtection="1">
      <alignment horizontal="center" vertical="top"/>
    </xf>
    <xf numFmtId="0" fontId="13" fillId="0" borderId="25" xfId="0" applyFont="1" applyBorder="1" applyAlignment="1" applyProtection="1">
      <alignment horizontal="center" vertical="top"/>
    </xf>
    <xf numFmtId="0" fontId="0" fillId="0" borderId="33" xfId="0" applyBorder="1" applyProtection="1"/>
    <xf numFmtId="0" fontId="0" fillId="0" borderId="52" xfId="0" applyBorder="1" applyProtection="1"/>
    <xf numFmtId="0" fontId="8" fillId="0" borderId="24" xfId="0" applyFont="1" applyBorder="1" applyAlignment="1" applyProtection="1">
      <alignment horizontal="left"/>
    </xf>
    <xf numFmtId="0" fontId="0" fillId="0" borderId="1" xfId="0" applyBorder="1" applyProtection="1"/>
    <xf numFmtId="0" fontId="5" fillId="0" borderId="0" xfId="0" applyFont="1" applyProtection="1"/>
    <xf numFmtId="0" fontId="33" fillId="11" borderId="32" xfId="0" applyFont="1" applyFill="1" applyBorder="1" applyAlignment="1" applyProtection="1">
      <alignment horizontal="center" vertical="center"/>
    </xf>
    <xf numFmtId="0" fontId="6" fillId="0" borderId="0" xfId="7" applyFont="1" applyProtection="1"/>
    <xf numFmtId="0" fontId="2" fillId="0" borderId="0" xfId="7" applyProtection="1"/>
    <xf numFmtId="0" fontId="2" fillId="0" borderId="3" xfId="7" applyBorder="1" applyProtection="1"/>
    <xf numFmtId="0" fontId="5" fillId="3" borderId="20" xfId="7" applyFont="1" applyFill="1" applyBorder="1" applyAlignment="1" applyProtection="1">
      <alignment horizontal="center"/>
    </xf>
    <xf numFmtId="0" fontId="5" fillId="5" borderId="21" xfId="7" applyFont="1" applyFill="1" applyBorder="1" applyAlignment="1" applyProtection="1">
      <alignment horizontal="center"/>
    </xf>
    <xf numFmtId="0" fontId="5" fillId="7" borderId="21" xfId="7" applyFont="1" applyFill="1" applyBorder="1" applyAlignment="1" applyProtection="1">
      <alignment horizontal="center"/>
    </xf>
    <xf numFmtId="0" fontId="5" fillId="8" borderId="21" xfId="7" applyFont="1" applyFill="1" applyBorder="1" applyAlignment="1" applyProtection="1">
      <alignment horizontal="center"/>
    </xf>
    <xf numFmtId="0" fontId="5" fillId="2" borderId="21" xfId="7" applyFont="1" applyFill="1" applyBorder="1" applyAlignment="1" applyProtection="1">
      <alignment horizontal="center"/>
    </xf>
    <xf numFmtId="0" fontId="5" fillId="6" borderId="21" xfId="7" applyFont="1" applyFill="1" applyBorder="1" applyAlignment="1" applyProtection="1">
      <alignment horizontal="center"/>
    </xf>
    <xf numFmtId="0" fontId="5" fillId="9" borderId="21" xfId="7" applyFont="1" applyFill="1" applyBorder="1" applyAlignment="1" applyProtection="1">
      <alignment horizontal="center"/>
    </xf>
    <xf numFmtId="0" fontId="5" fillId="4" borderId="22" xfId="7" applyFont="1" applyFill="1" applyBorder="1" applyAlignment="1" applyProtection="1">
      <alignment horizontal="center"/>
    </xf>
    <xf numFmtId="0" fontId="2" fillId="3" borderId="9" xfId="7" applyFont="1" applyFill="1" applyBorder="1" applyProtection="1"/>
    <xf numFmtId="0" fontId="5" fillId="3" borderId="1" xfId="7" applyFont="1" applyFill="1" applyBorder="1" applyAlignment="1" applyProtection="1">
      <alignment horizontal="center"/>
    </xf>
    <xf numFmtId="0" fontId="5" fillId="0" borderId="18" xfId="7" applyFont="1" applyBorder="1" applyAlignment="1" applyProtection="1">
      <alignment horizontal="center"/>
    </xf>
    <xf numFmtId="0" fontId="5" fillId="0" borderId="19" xfId="7" applyFont="1" applyBorder="1" applyAlignment="1" applyProtection="1">
      <alignment horizontal="center"/>
    </xf>
    <xf numFmtId="0" fontId="2" fillId="0" borderId="0" xfId="7" applyFill="1" applyBorder="1" applyAlignment="1" applyProtection="1">
      <alignment horizontal="center"/>
    </xf>
    <xf numFmtId="0" fontId="2" fillId="5" borderId="16" xfId="7" applyFont="1" applyFill="1" applyBorder="1" applyProtection="1"/>
    <xf numFmtId="0" fontId="5" fillId="0" borderId="14" xfId="7" applyFont="1" applyBorder="1" applyAlignment="1" applyProtection="1">
      <alignment horizontal="center"/>
    </xf>
    <xf numFmtId="0" fontId="5" fillId="5" borderId="10" xfId="7" applyFont="1" applyFill="1" applyBorder="1" applyAlignment="1" applyProtection="1">
      <alignment horizontal="center"/>
    </xf>
    <xf numFmtId="0" fontId="5" fillId="0" borderId="10" xfId="7" applyFont="1" applyBorder="1" applyAlignment="1" applyProtection="1">
      <alignment horizontal="center"/>
    </xf>
    <xf numFmtId="0" fontId="5" fillId="0" borderId="11" xfId="7" applyFont="1" applyBorder="1" applyAlignment="1" applyProtection="1">
      <alignment horizontal="center"/>
    </xf>
    <xf numFmtId="0" fontId="2" fillId="7" borderId="16" xfId="7" applyFont="1" applyFill="1" applyBorder="1" applyProtection="1"/>
    <xf numFmtId="0" fontId="5" fillId="7" borderId="10" xfId="7" applyFont="1" applyFill="1" applyBorder="1" applyAlignment="1" applyProtection="1">
      <alignment horizontal="center"/>
    </xf>
    <xf numFmtId="0" fontId="2" fillId="8" borderId="16" xfId="7" applyFont="1" applyFill="1" applyBorder="1" applyProtection="1"/>
    <xf numFmtId="0" fontId="5" fillId="8" borderId="10" xfId="7" applyFont="1" applyFill="1" applyBorder="1" applyAlignment="1" applyProtection="1">
      <alignment horizontal="center"/>
    </xf>
    <xf numFmtId="0" fontId="2" fillId="2" borderId="16" xfId="7" applyFont="1" applyFill="1" applyBorder="1" applyProtection="1"/>
    <xf numFmtId="0" fontId="5" fillId="2" borderId="10" xfId="7" applyFont="1" applyFill="1" applyBorder="1" applyAlignment="1" applyProtection="1">
      <alignment horizontal="center"/>
    </xf>
    <xf numFmtId="0" fontId="2" fillId="6" borderId="16" xfId="7" applyFont="1" applyFill="1" applyBorder="1" applyProtection="1"/>
    <xf numFmtId="0" fontId="5" fillId="6" borderId="10" xfId="7" applyFont="1" applyFill="1" applyBorder="1" applyAlignment="1" applyProtection="1">
      <alignment horizontal="center"/>
    </xf>
    <xf numFmtId="0" fontId="2" fillId="9" borderId="16" xfId="7" applyFont="1" applyFill="1" applyBorder="1" applyProtection="1"/>
    <xf numFmtId="0" fontId="5" fillId="9" borderId="10" xfId="7" applyFont="1" applyFill="1" applyBorder="1" applyAlignment="1" applyProtection="1">
      <alignment horizontal="center"/>
    </xf>
    <xf numFmtId="0" fontId="2" fillId="4" borderId="17" xfId="7" applyFont="1" applyFill="1" applyBorder="1" applyProtection="1"/>
    <xf numFmtId="0" fontId="5" fillId="0" borderId="15" xfId="7" applyFont="1" applyBorder="1" applyAlignment="1" applyProtection="1">
      <alignment horizontal="center"/>
    </xf>
    <xf numFmtId="0" fontId="5" fillId="0" borderId="12" xfId="7" applyFont="1" applyBorder="1" applyAlignment="1" applyProtection="1">
      <alignment horizontal="center"/>
    </xf>
    <xf numFmtId="0" fontId="5" fillId="4" borderId="13" xfId="7" applyFont="1" applyFill="1" applyBorder="1" applyAlignment="1" applyProtection="1">
      <alignment horizontal="center"/>
    </xf>
    <xf numFmtId="0" fontId="34" fillId="0" borderId="0" xfId="7" applyFont="1" applyProtection="1"/>
    <xf numFmtId="0" fontId="28" fillId="0" borderId="0" xfId="0" applyFont="1" applyFill="1" applyBorder="1" applyAlignment="1" applyProtection="1">
      <alignment horizontal="center"/>
    </xf>
    <xf numFmtId="0" fontId="14" fillId="0" borderId="0" xfId="0" applyFont="1" applyAlignment="1" applyProtection="1">
      <alignment horizontal="center"/>
    </xf>
    <xf numFmtId="44" fontId="8" fillId="10" borderId="38" xfId="1" applyFont="1" applyFill="1" applyBorder="1" applyProtection="1">
      <protection locked="0"/>
    </xf>
    <xf numFmtId="44" fontId="8" fillId="10" borderId="39" xfId="1" applyFont="1" applyFill="1" applyBorder="1" applyProtection="1">
      <protection locked="0"/>
    </xf>
    <xf numFmtId="0" fontId="17" fillId="11" borderId="33" xfId="0" applyFont="1" applyFill="1" applyBorder="1" applyAlignment="1" applyProtection="1">
      <alignment horizontal="center"/>
    </xf>
    <xf numFmtId="0" fontId="15" fillId="0" borderId="0" xfId="0" applyFont="1" applyAlignment="1" applyProtection="1">
      <alignment horizontal="center" vertical="top"/>
    </xf>
    <xf numFmtId="164" fontId="8" fillId="0" borderId="27" xfId="0" applyNumberFormat="1" applyFont="1" applyFill="1" applyBorder="1" applyAlignment="1" applyProtection="1">
      <alignment horizontal="left"/>
      <protection locked="0"/>
    </xf>
    <xf numFmtId="0" fontId="8" fillId="0" borderId="10" xfId="0" applyFont="1" applyFill="1" applyBorder="1" applyAlignment="1" applyProtection="1">
      <alignment horizontal="left" vertical="center"/>
      <protection locked="0"/>
    </xf>
    <xf numFmtId="44" fontId="8" fillId="0" borderId="10" xfId="0" applyNumberFormat="1" applyFont="1" applyFill="1" applyBorder="1" applyAlignment="1" applyProtection="1">
      <alignment horizontal="center"/>
      <protection locked="0"/>
    </xf>
    <xf numFmtId="0" fontId="8" fillId="0" borderId="10" xfId="0" applyFont="1" applyFill="1" applyBorder="1" applyAlignment="1" applyProtection="1">
      <alignment vertical="center"/>
      <protection locked="0"/>
    </xf>
    <xf numFmtId="14" fontId="31" fillId="0" borderId="53" xfId="0" applyNumberFormat="1" applyFont="1" applyFill="1" applyBorder="1" applyAlignment="1" applyProtection="1">
      <alignment horizontal="left"/>
      <protection locked="0"/>
    </xf>
    <xf numFmtId="0" fontId="31" fillId="0" borderId="20" xfId="0" applyFont="1" applyFill="1" applyBorder="1" applyAlignment="1" applyProtection="1">
      <protection locked="0"/>
    </xf>
    <xf numFmtId="0" fontId="29" fillId="0" borderId="1" xfId="0" applyFont="1" applyFill="1" applyBorder="1" applyProtection="1"/>
    <xf numFmtId="0" fontId="29" fillId="14" borderId="16" xfId="0" applyFont="1" applyFill="1" applyBorder="1" applyProtection="1"/>
    <xf numFmtId="164" fontId="30" fillId="14" borderId="27" xfId="0" applyNumberFormat="1" applyFont="1" applyFill="1" applyBorder="1" applyAlignment="1" applyProtection="1">
      <alignment horizontal="left"/>
    </xf>
    <xf numFmtId="164" fontId="30" fillId="14" borderId="14" xfId="0" applyNumberFormat="1" applyFont="1" applyFill="1" applyBorder="1" applyAlignment="1" applyProtection="1">
      <alignment horizontal="left"/>
    </xf>
    <xf numFmtId="0" fontId="30" fillId="14" borderId="10" xfId="0" applyFont="1" applyFill="1" applyBorder="1" applyAlignment="1" applyProtection="1">
      <alignment horizontal="left" vertical="center"/>
    </xf>
    <xf numFmtId="0" fontId="29" fillId="14" borderId="17" xfId="0" applyFont="1" applyFill="1" applyBorder="1" applyProtection="1"/>
    <xf numFmtId="164" fontId="30" fillId="14" borderId="28" xfId="0" applyNumberFormat="1" applyFont="1" applyFill="1" applyBorder="1" applyAlignment="1" applyProtection="1">
      <alignment horizontal="center"/>
    </xf>
    <xf numFmtId="164" fontId="30" fillId="14" borderId="15" xfId="0" applyNumberFormat="1" applyFont="1" applyFill="1" applyBorder="1" applyAlignment="1" applyProtection="1">
      <alignment horizontal="center"/>
    </xf>
    <xf numFmtId="0" fontId="30" fillId="14" borderId="12" xfId="0" applyFont="1" applyFill="1" applyBorder="1" applyAlignment="1" applyProtection="1">
      <alignment vertical="center"/>
    </xf>
    <xf numFmtId="0" fontId="33" fillId="11" borderId="52" xfId="0" applyFont="1" applyFill="1" applyBorder="1" applyAlignment="1" applyProtection="1">
      <alignment horizontal="center" vertical="center"/>
    </xf>
    <xf numFmtId="0" fontId="33" fillId="11" borderId="56" xfId="0" applyFont="1" applyFill="1" applyBorder="1" applyAlignment="1" applyProtection="1">
      <alignment horizontal="center" vertical="center"/>
    </xf>
    <xf numFmtId="44" fontId="30" fillId="10" borderId="19" xfId="1" applyFont="1" applyFill="1" applyBorder="1" applyProtection="1"/>
    <xf numFmtId="44" fontId="30" fillId="10" borderId="61" xfId="1" applyFont="1" applyFill="1" applyBorder="1" applyProtection="1"/>
    <xf numFmtId="0" fontId="29" fillId="14" borderId="9" xfId="0" applyFont="1" applyFill="1" applyBorder="1" applyProtection="1"/>
    <xf numFmtId="164" fontId="30" fillId="14" borderId="34" xfId="0" applyNumberFormat="1" applyFont="1" applyFill="1" applyBorder="1" applyAlignment="1" applyProtection="1">
      <alignment horizontal="left"/>
    </xf>
    <xf numFmtId="164" fontId="30" fillId="14" borderId="1" xfId="0" applyNumberFormat="1" applyFont="1" applyFill="1" applyBorder="1" applyAlignment="1" applyProtection="1">
      <alignment horizontal="left"/>
    </xf>
    <xf numFmtId="0" fontId="30" fillId="14" borderId="18" xfId="0" applyFont="1" applyFill="1" applyBorder="1" applyAlignment="1" applyProtection="1">
      <alignment horizontal="left" vertical="center"/>
    </xf>
    <xf numFmtId="0" fontId="29" fillId="14" borderId="58" xfId="0" applyFont="1" applyFill="1" applyBorder="1" applyProtection="1"/>
    <xf numFmtId="164" fontId="30" fillId="14" borderId="59" xfId="0" applyNumberFormat="1" applyFont="1" applyFill="1" applyBorder="1" applyAlignment="1" applyProtection="1">
      <alignment horizontal="left"/>
    </xf>
    <xf numFmtId="164" fontId="30" fillId="14" borderId="60" xfId="0" applyNumberFormat="1" applyFont="1" applyFill="1" applyBorder="1" applyAlignment="1" applyProtection="1">
      <alignment horizontal="left"/>
    </xf>
    <xf numFmtId="0" fontId="30" fillId="14" borderId="26" xfId="0" applyFont="1" applyFill="1" applyBorder="1" applyAlignment="1" applyProtection="1">
      <alignment horizontal="left" vertical="center"/>
    </xf>
    <xf numFmtId="0" fontId="30" fillId="14" borderId="10" xfId="0" applyNumberFormat="1" applyFont="1" applyFill="1" applyBorder="1" applyAlignment="1" applyProtection="1">
      <alignment horizontal="left" vertical="center"/>
    </xf>
    <xf numFmtId="164" fontId="30" fillId="14" borderId="28" xfId="0" applyNumberFormat="1" applyFont="1" applyFill="1" applyBorder="1" applyAlignment="1" applyProtection="1">
      <alignment horizontal="left"/>
    </xf>
    <xf numFmtId="164" fontId="30" fillId="14" borderId="15" xfId="0" applyNumberFormat="1" applyFont="1" applyFill="1" applyBorder="1" applyAlignment="1" applyProtection="1">
      <alignment horizontal="left"/>
    </xf>
    <xf numFmtId="0" fontId="30" fillId="14" borderId="12" xfId="0" applyFont="1" applyFill="1" applyBorder="1" applyAlignment="1" applyProtection="1">
      <alignment horizontal="left" vertical="center"/>
    </xf>
    <xf numFmtId="44" fontId="8" fillId="14" borderId="10" xfId="1" applyFont="1" applyFill="1" applyBorder="1" applyProtection="1"/>
    <xf numFmtId="44" fontId="8" fillId="14" borderId="1" xfId="1" applyFont="1" applyFill="1" applyBorder="1" applyProtection="1"/>
    <xf numFmtId="44" fontId="9" fillId="10" borderId="10" xfId="0" applyNumberFormat="1" applyFont="1" applyFill="1" applyBorder="1" applyAlignment="1" applyProtection="1">
      <alignment horizontal="center"/>
    </xf>
    <xf numFmtId="164" fontId="8" fillId="0" borderId="27" xfId="0" applyNumberFormat="1" applyFont="1" applyFill="1" applyBorder="1" applyAlignment="1" applyProtection="1">
      <alignment horizontal="center"/>
      <protection locked="0"/>
    </xf>
    <xf numFmtId="0" fontId="8" fillId="0" borderId="10" xfId="0" applyFont="1" applyFill="1" applyBorder="1" applyProtection="1">
      <protection locked="0"/>
    </xf>
    <xf numFmtId="0" fontId="8" fillId="0" borderId="10" xfId="0" applyFont="1" applyFill="1" applyBorder="1" applyAlignment="1" applyProtection="1">
      <alignment horizontal="center"/>
      <protection locked="0"/>
    </xf>
    <xf numFmtId="164" fontId="8" fillId="0" borderId="28" xfId="0" applyNumberFormat="1" applyFont="1" applyFill="1" applyBorder="1" applyAlignment="1" applyProtection="1">
      <alignment horizontal="center"/>
      <protection locked="0"/>
    </xf>
    <xf numFmtId="0" fontId="8" fillId="0" borderId="12" xfId="0" applyFont="1" applyFill="1" applyBorder="1" applyAlignment="1" applyProtection="1">
      <alignment vertical="center"/>
      <protection locked="0"/>
    </xf>
    <xf numFmtId="0" fontId="8" fillId="0" borderId="12" xfId="0" applyFont="1" applyFill="1" applyBorder="1" applyProtection="1">
      <protection locked="0"/>
    </xf>
    <xf numFmtId="0" fontId="8" fillId="0" borderId="12" xfId="0" applyFont="1" applyFill="1" applyBorder="1" applyAlignment="1" applyProtection="1">
      <alignment horizontal="center"/>
      <protection locked="0"/>
    </xf>
    <xf numFmtId="0" fontId="14" fillId="0" borderId="0" xfId="0" applyFont="1" applyAlignment="1" applyProtection="1">
      <alignment horizontal="center"/>
    </xf>
    <xf numFmtId="0" fontId="2" fillId="11" borderId="16" xfId="0" applyFont="1" applyFill="1" applyBorder="1" applyProtection="1"/>
    <xf numFmtId="0" fontId="5" fillId="0" borderId="14" xfId="0" applyFont="1" applyBorder="1" applyAlignment="1" applyProtection="1">
      <alignment horizontal="center"/>
    </xf>
    <xf numFmtId="0" fontId="5" fillId="0" borderId="10" xfId="0" applyFont="1" applyBorder="1" applyAlignment="1" applyProtection="1">
      <alignment horizontal="center"/>
    </xf>
    <xf numFmtId="0" fontId="5" fillId="0" borderId="10" xfId="0" applyFont="1" applyFill="1" applyBorder="1" applyAlignment="1" applyProtection="1">
      <alignment horizontal="center"/>
    </xf>
    <xf numFmtId="0" fontId="5" fillId="11" borderId="10" xfId="0" applyFont="1" applyFill="1" applyBorder="1" applyAlignment="1" applyProtection="1">
      <alignment horizontal="center"/>
    </xf>
    <xf numFmtId="0" fontId="5" fillId="0" borderId="11" xfId="0" applyFont="1" applyBorder="1" applyAlignment="1" applyProtection="1">
      <alignment horizontal="center"/>
    </xf>
    <xf numFmtId="0" fontId="5" fillId="0" borderId="18" xfId="0" applyFont="1" applyBorder="1" applyAlignment="1" applyProtection="1">
      <alignment horizontal="center"/>
    </xf>
    <xf numFmtId="0" fontId="5" fillId="0" borderId="12" xfId="0" applyFont="1" applyBorder="1" applyAlignment="1" applyProtection="1">
      <alignment horizontal="center"/>
    </xf>
    <xf numFmtId="0" fontId="5" fillId="11" borderId="21" xfId="0" applyFont="1" applyFill="1" applyBorder="1" applyAlignment="1" applyProtection="1">
      <alignment horizontal="center"/>
    </xf>
    <xf numFmtId="14" fontId="0" fillId="0" borderId="0" xfId="0" applyNumberFormat="1"/>
    <xf numFmtId="49" fontId="16" fillId="8" borderId="62" xfId="0" applyNumberFormat="1" applyFont="1" applyFill="1" applyBorder="1" applyAlignment="1" applyProtection="1">
      <alignment horizontal="center"/>
    </xf>
    <xf numFmtId="0" fontId="0" fillId="14" borderId="16" xfId="0" applyFill="1" applyBorder="1" applyProtection="1"/>
    <xf numFmtId="0" fontId="0" fillId="14" borderId="17" xfId="0" applyFill="1" applyBorder="1" applyProtection="1"/>
    <xf numFmtId="0" fontId="0" fillId="14" borderId="9" xfId="0" applyFill="1" applyBorder="1" applyProtection="1"/>
    <xf numFmtId="0" fontId="8" fillId="0" borderId="0" xfId="4" applyFont="1" applyAlignment="1">
      <alignment horizontal="left" vertical="top" wrapText="1"/>
    </xf>
    <xf numFmtId="0" fontId="27" fillId="0" borderId="0" xfId="4" applyFont="1" applyAlignment="1">
      <alignment vertical="top" wrapText="1"/>
    </xf>
    <xf numFmtId="0" fontId="27" fillId="0" borderId="0" xfId="4" applyFont="1" applyAlignment="1">
      <alignment horizontal="left" vertical="top" wrapText="1"/>
    </xf>
    <xf numFmtId="0" fontId="27" fillId="0" borderId="0" xfId="4" applyFont="1" applyAlignment="1">
      <alignment vertical="center" wrapText="1"/>
    </xf>
    <xf numFmtId="0" fontId="33" fillId="11" borderId="37" xfId="0" applyFont="1" applyFill="1" applyBorder="1" applyAlignment="1" applyProtection="1">
      <alignment horizontal="center" vertical="center"/>
    </xf>
    <xf numFmtId="0" fontId="33" fillId="11" borderId="55" xfId="0" applyFont="1" applyFill="1" applyBorder="1" applyAlignment="1" applyProtection="1">
      <alignment horizontal="center" vertical="center"/>
    </xf>
    <xf numFmtId="0" fontId="33" fillId="11" borderId="32" xfId="0" applyFont="1" applyFill="1" applyBorder="1" applyAlignment="1" applyProtection="1">
      <alignment horizontal="center" vertical="center"/>
    </xf>
    <xf numFmtId="0" fontId="33" fillId="11" borderId="56" xfId="0" applyFont="1" applyFill="1" applyBorder="1" applyAlignment="1" applyProtection="1">
      <alignment horizontal="center" vertical="center"/>
    </xf>
    <xf numFmtId="0" fontId="33" fillId="11" borderId="41" xfId="0" applyFont="1" applyFill="1" applyBorder="1" applyAlignment="1" applyProtection="1">
      <alignment horizontal="center" vertical="center"/>
    </xf>
    <xf numFmtId="0" fontId="33" fillId="11" borderId="57" xfId="0" applyFont="1" applyFill="1" applyBorder="1" applyAlignment="1" applyProtection="1">
      <alignment horizontal="center" vertical="center"/>
    </xf>
    <xf numFmtId="0" fontId="28" fillId="0" borderId="0" xfId="0" applyFont="1" applyFill="1" applyAlignment="1" applyProtection="1">
      <alignment horizontal="center" vertical="top"/>
    </xf>
    <xf numFmtId="0" fontId="28" fillId="0" borderId="0" xfId="0" applyFont="1" applyFill="1" applyBorder="1" applyAlignment="1" applyProtection="1">
      <alignment horizontal="center"/>
    </xf>
    <xf numFmtId="0" fontId="13" fillId="0" borderId="45" xfId="0" applyFont="1" applyBorder="1" applyAlignment="1" applyProtection="1">
      <alignment horizontal="left" vertical="top"/>
    </xf>
    <xf numFmtId="0" fontId="13" fillId="0" borderId="0" xfId="0" applyFont="1" applyBorder="1" applyAlignment="1" applyProtection="1">
      <alignment horizontal="left" vertical="top"/>
    </xf>
    <xf numFmtId="0" fontId="19" fillId="11" borderId="62" xfId="0" applyFont="1" applyFill="1" applyBorder="1" applyAlignment="1" applyProtection="1">
      <alignment horizontal="center" vertical="top" wrapText="1"/>
    </xf>
    <xf numFmtId="0" fontId="19" fillId="11" borderId="63" xfId="0" applyFont="1" applyFill="1" applyBorder="1" applyAlignment="1" applyProtection="1">
      <alignment horizontal="center" vertical="top" wrapText="1"/>
    </xf>
    <xf numFmtId="0" fontId="14" fillId="0" borderId="0" xfId="0" applyFont="1" applyAlignment="1" applyProtection="1">
      <alignment horizontal="center" vertical="top"/>
    </xf>
    <xf numFmtId="0" fontId="14" fillId="0" borderId="0" xfId="0" applyFont="1" applyAlignment="1" applyProtection="1">
      <alignment horizontal="center"/>
    </xf>
    <xf numFmtId="0" fontId="22" fillId="0" borderId="46" xfId="0" quotePrefix="1" applyNumberFormat="1" applyFont="1" applyBorder="1" applyAlignment="1" applyProtection="1">
      <alignment horizontal="center"/>
      <protection locked="0"/>
    </xf>
    <xf numFmtId="0" fontId="22" fillId="0" borderId="14" xfId="0" quotePrefix="1" applyNumberFormat="1" applyFont="1" applyBorder="1" applyAlignment="1" applyProtection="1">
      <alignment horizontal="center"/>
      <protection locked="0"/>
    </xf>
    <xf numFmtId="0" fontId="9" fillId="0" borderId="30" xfId="0" applyFont="1" applyBorder="1" applyAlignment="1" applyProtection="1">
      <alignment horizontal="left"/>
    </xf>
    <xf numFmtId="0" fontId="17" fillId="11" borderId="54" xfId="0" applyFont="1" applyFill="1" applyBorder="1" applyAlignment="1" applyProtection="1">
      <alignment horizontal="center" vertical="top" wrapText="1"/>
    </xf>
    <xf numFmtId="0" fontId="17" fillId="11" borderId="9" xfId="0" applyFont="1" applyFill="1" applyBorder="1" applyAlignment="1" applyProtection="1">
      <alignment horizontal="center" vertical="top" wrapText="1"/>
    </xf>
    <xf numFmtId="0" fontId="22" fillId="0" borderId="2" xfId="0" quotePrefix="1" applyNumberFormat="1" applyFont="1" applyBorder="1" applyAlignment="1" applyProtection="1">
      <alignment horizontal="center"/>
      <protection locked="0"/>
    </xf>
    <xf numFmtId="0" fontId="22" fillId="0" borderId="1" xfId="0" quotePrefix="1" applyNumberFormat="1" applyFont="1" applyBorder="1" applyAlignment="1" applyProtection="1">
      <alignment horizontal="center"/>
      <protection locked="0"/>
    </xf>
    <xf numFmtId="0" fontId="17" fillId="11" borderId="37" xfId="0" applyFont="1" applyFill="1" applyBorder="1" applyAlignment="1" applyProtection="1">
      <alignment horizontal="center" vertical="center"/>
    </xf>
    <xf numFmtId="0" fontId="17" fillId="11" borderId="34" xfId="0" applyFont="1" applyFill="1" applyBorder="1" applyAlignment="1" applyProtection="1">
      <alignment horizontal="center" vertical="center"/>
    </xf>
    <xf numFmtId="0" fontId="17" fillId="11" borderId="33" xfId="0" applyFont="1" applyFill="1" applyBorder="1" applyAlignment="1" applyProtection="1">
      <alignment horizontal="center" vertical="center"/>
    </xf>
    <xf numFmtId="0" fontId="17" fillId="11" borderId="1" xfId="0" applyFont="1" applyFill="1" applyBorder="1" applyAlignment="1" applyProtection="1">
      <alignment horizontal="center" vertical="center"/>
    </xf>
    <xf numFmtId="0" fontId="17" fillId="11" borderId="32" xfId="0" applyFont="1" applyFill="1" applyBorder="1" applyAlignment="1" applyProtection="1">
      <alignment horizontal="center" vertical="center"/>
    </xf>
    <xf numFmtId="0" fontId="17" fillId="11" borderId="18" xfId="0" applyFont="1" applyFill="1" applyBorder="1" applyAlignment="1" applyProtection="1">
      <alignment horizontal="center" vertical="center"/>
    </xf>
    <xf numFmtId="0" fontId="17" fillId="11" borderId="32" xfId="0" applyFont="1" applyFill="1" applyBorder="1" applyAlignment="1" applyProtection="1">
      <alignment horizontal="center" vertical="center" wrapText="1"/>
    </xf>
    <xf numFmtId="0" fontId="17" fillId="11" borderId="18" xfId="0" applyFont="1" applyFill="1" applyBorder="1" applyAlignment="1" applyProtection="1">
      <alignment horizontal="center" vertical="center" wrapText="1"/>
    </xf>
    <xf numFmtId="17" fontId="22" fillId="0" borderId="46" xfId="0" quotePrefix="1" applyNumberFormat="1" applyFont="1" applyBorder="1" applyAlignment="1" applyProtection="1">
      <alignment horizontal="center"/>
      <protection locked="0"/>
    </xf>
    <xf numFmtId="0" fontId="17" fillId="11" borderId="33" xfId="0" applyFont="1" applyFill="1" applyBorder="1" applyAlignment="1" applyProtection="1">
      <alignment horizontal="center"/>
    </xf>
    <xf numFmtId="0" fontId="17" fillId="11" borderId="1" xfId="0" applyFont="1" applyFill="1" applyBorder="1" applyAlignment="1" applyProtection="1">
      <alignment horizontal="center"/>
    </xf>
    <xf numFmtId="0" fontId="17" fillId="11" borderId="37" xfId="0" applyFont="1" applyFill="1" applyBorder="1" applyAlignment="1" applyProtection="1">
      <alignment horizontal="center"/>
    </xf>
    <xf numFmtId="0" fontId="17" fillId="11" borderId="34" xfId="0" applyFont="1" applyFill="1" applyBorder="1" applyAlignment="1" applyProtection="1">
      <alignment horizontal="center"/>
    </xf>
    <xf numFmtId="0" fontId="17" fillId="11" borderId="32" xfId="0" applyFont="1" applyFill="1" applyBorder="1" applyAlignment="1" applyProtection="1">
      <alignment horizontal="center"/>
    </xf>
    <xf numFmtId="0" fontId="17" fillId="11" borderId="18" xfId="0" applyFont="1" applyFill="1" applyBorder="1" applyAlignment="1" applyProtection="1">
      <alignment horizontal="center"/>
    </xf>
    <xf numFmtId="0" fontId="17" fillId="11" borderId="35" xfId="0" applyFont="1" applyFill="1" applyBorder="1" applyAlignment="1" applyProtection="1">
      <alignment horizontal="center"/>
    </xf>
    <xf numFmtId="0" fontId="17" fillId="11" borderId="36" xfId="0" applyFont="1" applyFill="1" applyBorder="1" applyAlignment="1" applyProtection="1">
      <alignment horizontal="center"/>
    </xf>
    <xf numFmtId="0" fontId="22" fillId="0" borderId="46" xfId="0" quotePrefix="1" applyFont="1" applyBorder="1" applyAlignment="1" applyProtection="1">
      <alignment horizontal="center"/>
      <protection locked="0"/>
    </xf>
    <xf numFmtId="0" fontId="22" fillId="0" borderId="14" xfId="0" quotePrefix="1" applyFont="1" applyBorder="1" applyAlignment="1" applyProtection="1">
      <alignment horizontal="center"/>
      <protection locked="0"/>
    </xf>
    <xf numFmtId="0" fontId="22" fillId="0" borderId="2" xfId="0" quotePrefix="1" applyFont="1" applyBorder="1" applyAlignment="1" applyProtection="1">
      <alignment horizontal="center"/>
      <protection locked="0"/>
    </xf>
    <xf numFmtId="0" fontId="22" fillId="0" borderId="1" xfId="0" quotePrefix="1" applyFont="1" applyBorder="1" applyAlignment="1" applyProtection="1">
      <alignment horizontal="center"/>
      <protection locked="0"/>
    </xf>
  </cellXfs>
  <cellStyles count="8">
    <cellStyle name="Currency" xfId="1" builtinId="4"/>
    <cellStyle name="Heading 2 2" xfId="5"/>
    <cellStyle name="Hyperlink 2" xfId="6"/>
    <cellStyle name="Normal" xfId="0" builtinId="0"/>
    <cellStyle name="Normal 2" xfId="2"/>
    <cellStyle name="Normal 3" xfId="4"/>
    <cellStyle name="Normal 4" xfId="7"/>
    <cellStyle name="Title 2" xfId="3"/>
  </cellStyles>
  <dxfs count="15">
    <dxf>
      <fill>
        <patternFill>
          <bgColor theme="0" tint="-0.14996795556505021"/>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b val="0"/>
        <i val="0"/>
        <color theme="0"/>
      </font>
      <fill>
        <patternFill>
          <bgColor theme="0"/>
        </patternFill>
      </fill>
      <border diagonalUp="0" diagonalDown="0">
        <left/>
        <right style="thick">
          <color theme="4" tint="0.59996337778862885"/>
        </right>
        <top/>
        <bottom/>
        <vertical/>
        <horizontal/>
      </border>
    </dxf>
    <dxf>
      <font>
        <b val="0"/>
        <i val="0"/>
        <color theme="0"/>
      </font>
      <fill>
        <patternFill>
          <bgColor theme="0"/>
        </patternFill>
      </fill>
      <border diagonalUp="0" diagonalDown="0">
        <left style="thick">
          <color theme="4" tint="0.59996337778862885"/>
        </left>
        <right/>
        <top/>
        <bottom/>
        <vertical/>
        <horizontal/>
      </border>
    </dxf>
    <dxf>
      <font>
        <color theme="0"/>
      </font>
      <fill>
        <patternFill>
          <bgColor theme="0"/>
        </patternFill>
      </fill>
      <border diagonalUp="0" diagonalDown="0">
        <left/>
        <right style="thick">
          <color theme="4" tint="-0.499984740745262"/>
        </right>
        <top/>
        <bottom/>
        <vertical/>
        <horizontal/>
      </border>
    </dxf>
    <dxf>
      <font>
        <color theme="0"/>
      </font>
      <fill>
        <patternFill>
          <bgColor theme="0"/>
        </patternFill>
      </fill>
      <border>
        <vertical/>
        <horizontal/>
      </border>
    </dxf>
    <dxf>
      <font>
        <b/>
        <i val="0"/>
        <color theme="1" tint="0.34998626667073579"/>
      </font>
      <fill>
        <patternFill patternType="solid">
          <fgColor theme="4"/>
          <bgColor theme="0" tint="-0.14996795556505021"/>
        </patternFill>
      </fill>
      <border diagonalUp="0" diagonalDown="0">
        <left/>
        <right/>
        <top/>
        <bottom/>
        <vertical/>
        <horizontal/>
      </border>
    </dxf>
    <dxf>
      <font>
        <b val="0"/>
        <i val="0"/>
        <color theme="1" tint="0.34998626667073579"/>
      </font>
      <fill>
        <patternFill>
          <bgColor theme="0"/>
        </patternFill>
      </fill>
      <border>
        <left/>
        <right style="thick">
          <color theme="4" tint="-0.499984740745262"/>
        </right>
        <top style="thick">
          <color theme="4" tint="-0.499984740745262"/>
        </top>
        <bottom style="thick">
          <color theme="4" tint="-0.499984740745262"/>
        </bottom>
        <vertical/>
        <horizontal style="thin">
          <color theme="4" tint="-0.499984740745262"/>
        </horizontal>
      </border>
    </dxf>
  </dxfs>
  <tableStyles count="1" defaultTableStyle="TableStyleMedium2" defaultPivotStyle="PivotStyleLight16">
    <tableStyle name="ClassRoster_table1" pivot="0" count="6">
      <tableStyleElement type="wholeTable" dxfId="14"/>
      <tableStyleElement type="headerRow" dxfId="13"/>
      <tableStyleElement type="firstColumn" dxfId="12"/>
      <tableStyleElement type="lastColumn" dxfId="11"/>
      <tableStyleElement type="firstHeaderCell" dxfId="10"/>
      <tableStyleElement type="lastHeaderCell" dxfId="9"/>
    </tableStyle>
  </tableStyles>
  <colors>
    <mruColors>
      <color rgb="FFFFCCFF"/>
      <color rgb="FFFF99CC"/>
      <color rgb="FFDB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414619</xdr:colOff>
      <xdr:row>0</xdr:row>
      <xdr:rowOff>89648</xdr:rowOff>
    </xdr:from>
    <xdr:to>
      <xdr:col>0</xdr:col>
      <xdr:colOff>1165412</xdr:colOff>
      <xdr:row>2</xdr:row>
      <xdr:rowOff>135120</xdr:rowOff>
    </xdr:to>
    <xdr:pic>
      <xdr:nvPicPr>
        <xdr:cNvPr id="2" name="Picture 1"/>
        <xdr:cNvPicPr/>
      </xdr:nvPicPr>
      <xdr:blipFill>
        <a:blip xmlns:r="http://schemas.openxmlformats.org/officeDocument/2006/relationships" r:embed="rId1"/>
        <a:stretch>
          <a:fillRect/>
        </a:stretch>
      </xdr:blipFill>
      <xdr:spPr>
        <a:xfrm>
          <a:off x="414619" y="89648"/>
          <a:ext cx="750793" cy="729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123826</xdr:rowOff>
    </xdr:from>
    <xdr:to>
      <xdr:col>1</xdr:col>
      <xdr:colOff>334228</xdr:colOff>
      <xdr:row>3</xdr:row>
      <xdr:rowOff>76201</xdr:rowOff>
    </xdr:to>
    <xdr:pic>
      <xdr:nvPicPr>
        <xdr:cNvPr id="2" name="Picture 1"/>
        <xdr:cNvPicPr/>
      </xdr:nvPicPr>
      <xdr:blipFill>
        <a:blip xmlns:r="http://schemas.openxmlformats.org/officeDocument/2006/relationships" r:embed="rId1"/>
        <a:stretch>
          <a:fillRect/>
        </a:stretch>
      </xdr:blipFill>
      <xdr:spPr>
        <a:xfrm>
          <a:off x="571500" y="123826"/>
          <a:ext cx="686653" cy="666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85725</xdr:rowOff>
    </xdr:from>
    <xdr:to>
      <xdr:col>1</xdr:col>
      <xdr:colOff>286603</xdr:colOff>
      <xdr:row>3</xdr:row>
      <xdr:rowOff>38100</xdr:rowOff>
    </xdr:to>
    <xdr:pic>
      <xdr:nvPicPr>
        <xdr:cNvPr id="2" name="Picture 1"/>
        <xdr:cNvPicPr/>
      </xdr:nvPicPr>
      <xdr:blipFill>
        <a:blip xmlns:r="http://schemas.openxmlformats.org/officeDocument/2006/relationships" r:embed="rId1"/>
        <a:stretch>
          <a:fillRect/>
        </a:stretch>
      </xdr:blipFill>
      <xdr:spPr>
        <a:xfrm>
          <a:off x="523875" y="85725"/>
          <a:ext cx="686653" cy="666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619125</xdr:colOff>
      <xdr:row>0</xdr:row>
      <xdr:rowOff>66675</xdr:rowOff>
    </xdr:from>
    <xdr:to>
      <xdr:col>1</xdr:col>
      <xdr:colOff>305653</xdr:colOff>
      <xdr:row>3</xdr:row>
      <xdr:rowOff>19050</xdr:rowOff>
    </xdr:to>
    <xdr:pic>
      <xdr:nvPicPr>
        <xdr:cNvPr id="2" name="Picture 1"/>
        <xdr:cNvPicPr/>
      </xdr:nvPicPr>
      <xdr:blipFill>
        <a:blip xmlns:r="http://schemas.openxmlformats.org/officeDocument/2006/relationships" r:embed="rId1"/>
        <a:stretch>
          <a:fillRect/>
        </a:stretch>
      </xdr:blipFill>
      <xdr:spPr>
        <a:xfrm>
          <a:off x="619125" y="66675"/>
          <a:ext cx="686653" cy="66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udent%20attendance%20record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lass%20roster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this template"/>
      <sheetName val="Student List"/>
      <sheetName val="August"/>
      <sheetName val="September"/>
      <sheetName val="October"/>
      <sheetName val="November"/>
      <sheetName val="December"/>
      <sheetName val="January"/>
      <sheetName val="February"/>
      <sheetName val="March"/>
      <sheetName val="April"/>
      <sheetName val="May"/>
      <sheetName val="June"/>
      <sheetName val="July"/>
      <sheetName val="Student Attendance Report"/>
      <sheetName val="Student attendance record1"/>
    </sheetNames>
    <sheetDataSet>
      <sheetData sheetId="0" refreshError="1"/>
      <sheetData sheetId="1"/>
      <sheetData sheetId="2">
        <row r="1">
          <cell r="AM1">
            <v>2017</v>
          </cell>
        </row>
        <row r="3">
          <cell r="C3" t="str">
            <v xml:space="preserve">COLOR KEY </v>
          </cell>
          <cell r="D3" t="str">
            <v>T</v>
          </cell>
          <cell r="E3" t="str">
            <v>Tardy</v>
          </cell>
          <cell r="H3" t="str">
            <v>E</v>
          </cell>
          <cell r="I3" t="str">
            <v>Excused</v>
          </cell>
          <cell r="L3" t="str">
            <v>U</v>
          </cell>
          <cell r="M3" t="str">
            <v>Unexcused</v>
          </cell>
          <cell r="P3" t="str">
            <v>P</v>
          </cell>
          <cell r="Q3" t="str">
            <v>Present</v>
          </cell>
          <cell r="T3" t="str">
            <v>N</v>
          </cell>
          <cell r="U3" t="str">
            <v>No School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B4" t="str">
            <v>S001</v>
          </cell>
        </row>
      </sheetData>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ent List"/>
      <sheetName val="Student Details"/>
      <sheetName val="Class roster1"/>
    </sheetNames>
    <sheetDataSet>
      <sheetData sheetId="0"/>
      <sheetData sheetId="1">
        <row r="5">
          <cell r="D5" t="str">
            <v>Name 1</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36"/>
  <sheetViews>
    <sheetView showGridLines="0" showRowColHeaders="0" workbookViewId="0">
      <selection activeCell="E7" sqref="E7:M8"/>
    </sheetView>
  </sheetViews>
  <sheetFormatPr defaultRowHeight="12.75"/>
  <cols>
    <col min="1" max="3" width="2.5546875" style="74" customWidth="1"/>
    <col min="4" max="4" width="3" style="74" customWidth="1"/>
    <col min="5" max="13" width="8.88671875" style="74"/>
    <col min="14" max="14" width="1.88671875" style="74" customWidth="1"/>
    <col min="15" max="16384" width="8.88671875" style="74"/>
  </cols>
  <sheetData>
    <row r="1" spans="1:16" ht="42" customHeight="1">
      <c r="A1" s="71" t="s">
        <v>58</v>
      </c>
      <c r="B1" s="71"/>
      <c r="C1" s="71"/>
      <c r="D1" s="71"/>
      <c r="E1" s="72"/>
      <c r="F1" s="72"/>
      <c r="G1" s="72"/>
      <c r="H1" s="72"/>
      <c r="I1" s="72"/>
      <c r="J1" s="72"/>
      <c r="K1" s="72"/>
      <c r="L1" s="72"/>
      <c r="M1" s="72"/>
      <c r="N1" s="72"/>
      <c r="O1" s="73"/>
      <c r="P1" s="73"/>
    </row>
    <row r="2" spans="1:16" ht="6.75" customHeight="1"/>
    <row r="3" spans="1:16" ht="15.75">
      <c r="B3" s="75" t="s">
        <v>51</v>
      </c>
      <c r="C3" s="75"/>
      <c r="D3" s="75"/>
      <c r="E3" s="75"/>
      <c r="F3" s="75"/>
    </row>
    <row r="4" spans="1:16" ht="28.5" customHeight="1">
      <c r="C4" s="75"/>
      <c r="D4" s="75"/>
      <c r="E4" s="75"/>
      <c r="F4" s="75"/>
    </row>
    <row r="5" spans="1:16" ht="85.5" customHeight="1">
      <c r="C5" s="80"/>
      <c r="D5" s="83" t="s">
        <v>52</v>
      </c>
      <c r="E5" s="249" t="s">
        <v>63</v>
      </c>
      <c r="F5" s="249"/>
      <c r="G5" s="249"/>
      <c r="H5" s="249"/>
      <c r="I5" s="249"/>
      <c r="J5" s="249"/>
      <c r="K5" s="249"/>
      <c r="L5" s="249"/>
      <c r="M5" s="249"/>
      <c r="N5" s="76"/>
    </row>
    <row r="6" spans="1:16" ht="61.5" customHeight="1">
      <c r="C6" s="82"/>
      <c r="E6" s="249"/>
      <c r="F6" s="249"/>
      <c r="G6" s="249"/>
      <c r="H6" s="249"/>
      <c r="I6" s="249"/>
      <c r="J6" s="249"/>
      <c r="K6" s="249"/>
      <c r="L6" s="249"/>
      <c r="M6" s="249"/>
      <c r="N6" s="76"/>
    </row>
    <row r="7" spans="1:16" ht="61.5" customHeight="1">
      <c r="C7" s="84"/>
      <c r="D7" s="83" t="s">
        <v>53</v>
      </c>
      <c r="E7" s="251" t="s">
        <v>77</v>
      </c>
      <c r="F7" s="251"/>
      <c r="G7" s="251"/>
      <c r="H7" s="251"/>
      <c r="I7" s="251"/>
      <c r="J7" s="251"/>
      <c r="K7" s="251"/>
      <c r="L7" s="251"/>
      <c r="M7" s="251"/>
      <c r="N7" s="76"/>
    </row>
    <row r="8" spans="1:16" ht="84.75" customHeight="1">
      <c r="C8" s="84"/>
      <c r="D8" s="83"/>
      <c r="E8" s="251"/>
      <c r="F8" s="251"/>
      <c r="G8" s="251"/>
      <c r="H8" s="251"/>
      <c r="I8" s="251"/>
      <c r="J8" s="251"/>
      <c r="K8" s="251"/>
      <c r="L8" s="251"/>
      <c r="M8" s="251"/>
      <c r="N8" s="76"/>
    </row>
    <row r="9" spans="1:16" ht="57" customHeight="1">
      <c r="C9" s="84"/>
      <c r="D9" s="83" t="s">
        <v>54</v>
      </c>
      <c r="E9" s="251" t="s">
        <v>78</v>
      </c>
      <c r="F9" s="251"/>
      <c r="G9" s="251"/>
      <c r="H9" s="251"/>
      <c r="I9" s="251"/>
      <c r="J9" s="251"/>
      <c r="K9" s="251"/>
      <c r="L9" s="251"/>
      <c r="M9" s="251"/>
      <c r="N9" s="76"/>
    </row>
    <row r="10" spans="1:16" ht="16.5" customHeight="1">
      <c r="C10" s="84"/>
      <c r="D10" s="83"/>
      <c r="E10" s="251"/>
      <c r="F10" s="251"/>
      <c r="G10" s="251"/>
      <c r="H10" s="251"/>
      <c r="I10" s="251"/>
      <c r="J10" s="251"/>
      <c r="K10" s="251"/>
      <c r="L10" s="251"/>
      <c r="M10" s="251"/>
    </row>
    <row r="11" spans="1:16" ht="6.75" customHeight="1">
      <c r="C11" s="84"/>
      <c r="E11" s="251"/>
      <c r="F11" s="251"/>
      <c r="G11" s="251"/>
      <c r="H11" s="251"/>
      <c r="I11" s="251"/>
      <c r="J11" s="251"/>
      <c r="K11" s="251"/>
      <c r="L11" s="251"/>
      <c r="M11" s="251"/>
    </row>
    <row r="12" spans="1:16" ht="16.5" customHeight="1">
      <c r="B12" s="75"/>
      <c r="C12" s="84"/>
      <c r="E12" s="251"/>
      <c r="F12" s="251"/>
      <c r="G12" s="251"/>
      <c r="H12" s="251"/>
      <c r="I12" s="251"/>
      <c r="J12" s="251"/>
      <c r="K12" s="251"/>
      <c r="L12" s="251"/>
      <c r="M12" s="251"/>
    </row>
    <row r="13" spans="1:16" s="77" customFormat="1" ht="35.25" customHeight="1">
      <c r="A13" s="74"/>
      <c r="C13" s="85"/>
      <c r="E13" s="251"/>
      <c r="F13" s="251"/>
      <c r="G13" s="251"/>
      <c r="H13" s="251"/>
      <c r="I13" s="251"/>
      <c r="J13" s="251"/>
      <c r="K13" s="251"/>
      <c r="L13" s="251"/>
      <c r="M13" s="251"/>
    </row>
    <row r="14" spans="1:16" ht="47.25" customHeight="1">
      <c r="C14" s="87"/>
      <c r="D14" s="83" t="s">
        <v>59</v>
      </c>
      <c r="E14" s="251" t="s">
        <v>76</v>
      </c>
      <c r="F14" s="251"/>
      <c r="G14" s="251"/>
      <c r="H14" s="251"/>
      <c r="I14" s="251"/>
      <c r="J14" s="251"/>
      <c r="K14" s="251"/>
      <c r="L14" s="251"/>
      <c r="M14" s="251"/>
      <c r="N14" s="76"/>
      <c r="O14" s="76"/>
    </row>
    <row r="15" spans="1:16" ht="47.25" customHeight="1">
      <c r="C15" s="82"/>
      <c r="E15" s="251"/>
      <c r="F15" s="251"/>
      <c r="G15" s="251"/>
      <c r="H15" s="251"/>
      <c r="I15" s="251"/>
      <c r="J15" s="251"/>
      <c r="K15" s="251"/>
      <c r="L15" s="251"/>
      <c r="M15" s="251"/>
      <c r="N15" s="76"/>
      <c r="O15" s="76"/>
    </row>
    <row r="16" spans="1:16" s="78" customFormat="1" ht="57.75" customHeight="1">
      <c r="A16" s="77"/>
      <c r="C16" s="82"/>
      <c r="E16" s="251"/>
      <c r="F16" s="251"/>
      <c r="G16" s="251"/>
      <c r="H16" s="251"/>
      <c r="I16" s="251"/>
      <c r="J16" s="251"/>
      <c r="K16" s="251"/>
      <c r="L16" s="251"/>
      <c r="M16" s="251"/>
      <c r="N16" s="79"/>
      <c r="O16" s="79"/>
    </row>
    <row r="17" spans="1:13" ht="6.75" customHeight="1">
      <c r="C17" s="86"/>
      <c r="D17" s="83"/>
      <c r="E17" s="89"/>
      <c r="F17" s="89"/>
      <c r="G17" s="89"/>
      <c r="H17" s="89"/>
      <c r="I17" s="89"/>
      <c r="J17" s="89"/>
      <c r="K17" s="89"/>
      <c r="L17" s="89"/>
      <c r="M17" s="89"/>
    </row>
    <row r="18" spans="1:13" ht="15.75">
      <c r="B18" s="75"/>
      <c r="C18" s="82"/>
      <c r="D18" s="83" t="s">
        <v>62</v>
      </c>
      <c r="E18" s="251" t="s">
        <v>75</v>
      </c>
      <c r="F18" s="251"/>
      <c r="G18" s="251"/>
      <c r="H18" s="251"/>
      <c r="I18" s="251"/>
      <c r="J18" s="251"/>
      <c r="K18" s="251"/>
      <c r="L18" s="251"/>
      <c r="M18" s="251"/>
    </row>
    <row r="19" spans="1:13" ht="30.75" customHeight="1">
      <c r="A19" s="78"/>
      <c r="B19" s="77"/>
      <c r="C19" s="85"/>
      <c r="D19" s="87"/>
      <c r="E19" s="251"/>
      <c r="F19" s="251"/>
      <c r="G19" s="251"/>
      <c r="H19" s="251"/>
      <c r="I19" s="251"/>
      <c r="J19" s="251"/>
      <c r="K19" s="251"/>
      <c r="L19" s="251"/>
      <c r="M19" s="251"/>
    </row>
    <row r="20" spans="1:13" ht="34.5" customHeight="1">
      <c r="B20" s="77"/>
      <c r="C20" s="87"/>
      <c r="D20" s="83"/>
      <c r="E20" s="251"/>
      <c r="F20" s="251"/>
      <c r="G20" s="251"/>
      <c r="H20" s="251"/>
      <c r="I20" s="251"/>
      <c r="J20" s="251"/>
      <c r="K20" s="251"/>
      <c r="L20" s="251"/>
      <c r="M20" s="251"/>
    </row>
    <row r="21" spans="1:13" s="78" customFormat="1" ht="34.5" customHeight="1">
      <c r="A21" s="74"/>
      <c r="C21" s="87"/>
      <c r="D21" s="86"/>
      <c r="E21" s="82"/>
      <c r="F21" s="82"/>
      <c r="G21" s="82"/>
      <c r="H21" s="82"/>
      <c r="I21" s="82"/>
      <c r="J21" s="82"/>
      <c r="K21" s="82"/>
      <c r="L21" s="82"/>
      <c r="M21" s="82"/>
    </row>
    <row r="22" spans="1:13" s="78" customFormat="1" ht="34.5" customHeight="1">
      <c r="A22" s="74"/>
      <c r="C22" s="86"/>
      <c r="D22" s="86"/>
      <c r="E22" s="85"/>
      <c r="F22" s="85"/>
      <c r="G22" s="85"/>
      <c r="H22" s="85"/>
      <c r="I22" s="85"/>
      <c r="J22" s="85"/>
      <c r="K22" s="82"/>
      <c r="L22" s="82"/>
      <c r="M22" s="82"/>
    </row>
    <row r="23" spans="1:13" s="78" customFormat="1" ht="29.25" customHeight="1">
      <c r="A23" s="74"/>
      <c r="C23" s="86"/>
      <c r="D23" s="86"/>
      <c r="E23" s="87"/>
      <c r="F23" s="87"/>
      <c r="G23" s="87"/>
      <c r="H23" s="87"/>
      <c r="I23" s="87"/>
      <c r="J23" s="87"/>
      <c r="K23" s="87"/>
      <c r="L23" s="87"/>
      <c r="M23" s="87"/>
    </row>
    <row r="24" spans="1:13" ht="6.75" customHeight="1">
      <c r="A24" s="78"/>
      <c r="C24" s="86"/>
      <c r="D24" s="86"/>
      <c r="E24" s="252"/>
      <c r="F24" s="252"/>
      <c r="G24" s="252"/>
      <c r="H24" s="252"/>
      <c r="I24" s="252"/>
      <c r="J24" s="252"/>
      <c r="K24" s="252"/>
      <c r="L24" s="252"/>
      <c r="M24" s="252"/>
    </row>
    <row r="25" spans="1:13" s="78" customFormat="1" ht="16.5" customHeight="1">
      <c r="B25" s="81"/>
      <c r="C25" s="82"/>
      <c r="D25" s="82"/>
      <c r="E25" s="250"/>
      <c r="F25" s="250"/>
      <c r="G25" s="250"/>
      <c r="H25" s="250"/>
      <c r="I25" s="250"/>
      <c r="J25" s="250"/>
      <c r="K25" s="250"/>
      <c r="L25" s="250"/>
      <c r="M25" s="250"/>
    </row>
    <row r="26" spans="1:13" s="78" customFormat="1" ht="96" customHeight="1">
      <c r="C26" s="88"/>
      <c r="D26" s="88"/>
      <c r="E26" s="250"/>
      <c r="F26" s="250"/>
      <c r="G26" s="250"/>
      <c r="H26" s="250"/>
      <c r="I26" s="250"/>
      <c r="J26" s="250"/>
      <c r="K26" s="250"/>
      <c r="L26" s="250"/>
      <c r="M26" s="250"/>
    </row>
    <row r="27" spans="1:13" s="78" customFormat="1" ht="16.5" customHeight="1">
      <c r="A27" s="74"/>
      <c r="C27" s="87"/>
      <c r="D27" s="87"/>
      <c r="E27" s="250"/>
      <c r="F27" s="250"/>
      <c r="G27" s="250"/>
      <c r="H27" s="250"/>
      <c r="I27" s="250"/>
      <c r="J27" s="250"/>
      <c r="K27" s="250"/>
      <c r="L27" s="250"/>
      <c r="M27" s="250"/>
    </row>
    <row r="28" spans="1:13" s="78" customFormat="1" ht="16.5" customHeight="1">
      <c r="E28" s="82"/>
      <c r="F28" s="82"/>
      <c r="G28" s="82"/>
      <c r="H28" s="82"/>
      <c r="I28" s="82"/>
      <c r="J28" s="82"/>
      <c r="K28" s="82"/>
      <c r="L28" s="82"/>
      <c r="M28" s="82"/>
    </row>
    <row r="29" spans="1:13" s="78" customFormat="1" ht="16.5" customHeight="1">
      <c r="E29" s="88"/>
      <c r="F29" s="88"/>
      <c r="G29" s="88"/>
      <c r="H29" s="88"/>
      <c r="I29" s="88"/>
      <c r="J29" s="88"/>
      <c r="K29" s="88"/>
      <c r="L29" s="86"/>
      <c r="M29" s="86"/>
    </row>
    <row r="30" spans="1:13" s="78" customFormat="1" ht="16.5" customHeight="1">
      <c r="E30" s="87"/>
      <c r="F30" s="87"/>
      <c r="G30" s="87"/>
      <c r="H30" s="87"/>
      <c r="I30" s="87"/>
      <c r="J30" s="87"/>
      <c r="K30" s="87"/>
      <c r="L30" s="87"/>
      <c r="M30" s="87"/>
    </row>
    <row r="31" spans="1:13" s="78" customFormat="1" ht="16.5" customHeight="1"/>
    <row r="32" spans="1:13" s="78" customFormat="1" ht="16.5" customHeight="1"/>
    <row r="33" spans="1:13" ht="16.5" customHeight="1">
      <c r="A33" s="78"/>
      <c r="C33" s="78"/>
      <c r="D33" s="78"/>
      <c r="E33" s="78"/>
      <c r="F33" s="78"/>
      <c r="G33" s="78"/>
      <c r="H33" s="78"/>
      <c r="I33" s="78"/>
      <c r="J33" s="78"/>
      <c r="K33" s="78"/>
      <c r="L33" s="78"/>
      <c r="M33" s="78"/>
    </row>
    <row r="34" spans="1:13">
      <c r="A34" s="78"/>
      <c r="E34" s="78"/>
      <c r="F34" s="78"/>
      <c r="G34" s="78"/>
      <c r="H34" s="78"/>
      <c r="I34" s="78"/>
      <c r="J34" s="78"/>
      <c r="K34" s="78"/>
      <c r="L34" s="78"/>
      <c r="M34" s="78"/>
    </row>
    <row r="35" spans="1:13">
      <c r="A35" s="78"/>
      <c r="E35" s="78"/>
      <c r="F35" s="78"/>
      <c r="G35" s="78"/>
      <c r="H35" s="78"/>
      <c r="I35" s="78"/>
      <c r="J35" s="78"/>
      <c r="K35" s="78"/>
      <c r="L35" s="78"/>
      <c r="M35" s="78"/>
    </row>
    <row r="36" spans="1:13">
      <c r="E36" s="78"/>
      <c r="F36" s="78"/>
      <c r="G36" s="78"/>
      <c r="H36" s="78"/>
      <c r="I36" s="78"/>
      <c r="J36" s="78"/>
      <c r="K36" s="78"/>
      <c r="L36" s="78"/>
      <c r="M36" s="78"/>
    </row>
  </sheetData>
  <sheetProtection algorithmName="SHA-512" hashValue="ll/LRn+AtKVWlY7uyyjSsaTorvbrelS8BqviBLJdNtk8wAQySQQIXC7vhx6VsE1w7BAp4mZzWolWIbjLj71THQ==" saltValue="PisyyZNF4qv1OVwHv2JZeA==" spinCount="100000" sheet="1" objects="1" scenarios="1" selectLockedCells="1"/>
  <mergeCells count="9">
    <mergeCell ref="E5:M6"/>
    <mergeCell ref="E25:M25"/>
    <mergeCell ref="E26:M26"/>
    <mergeCell ref="E27:M27"/>
    <mergeCell ref="E7:M8"/>
    <mergeCell ref="E9:M13"/>
    <mergeCell ref="E24:M24"/>
    <mergeCell ref="E14:M16"/>
    <mergeCell ref="E18:M20"/>
  </mergeCells>
  <printOptions horizontalCentered="1"/>
  <pageMargins left="0.25" right="0.25"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zoomScale="85" zoomScaleNormal="85" zoomScaleSheetLayoutView="55" workbookViewId="0">
      <selection activeCell="B11" sqref="B11"/>
    </sheetView>
  </sheetViews>
  <sheetFormatPr defaultRowHeight="15"/>
  <cols>
    <col min="1" max="1" width="15" customWidth="1"/>
    <col min="2" max="2" width="29.44140625" customWidth="1"/>
    <col min="3" max="3" width="1.109375" customWidth="1"/>
    <col min="4" max="4" width="15.88671875" customWidth="1"/>
    <col min="5" max="5" width="2.109375" customWidth="1"/>
    <col min="6" max="6" width="58.6640625" customWidth="1"/>
    <col min="7" max="7" width="12.5546875" customWidth="1"/>
    <col min="8" max="8" width="14.44140625" customWidth="1"/>
  </cols>
  <sheetData>
    <row r="1" spans="1:14" ht="26.25" customHeight="1">
      <c r="A1" s="259" t="s">
        <v>0</v>
      </c>
      <c r="B1" s="259"/>
      <c r="C1" s="259"/>
      <c r="D1" s="259"/>
      <c r="E1" s="259"/>
      <c r="F1" s="259"/>
      <c r="G1" s="259"/>
      <c r="H1" s="111"/>
      <c r="I1" s="111"/>
      <c r="J1" s="111"/>
      <c r="K1" s="111"/>
      <c r="L1" s="17"/>
    </row>
    <row r="2" spans="1:14" ht="27" customHeight="1">
      <c r="A2" s="260" t="s">
        <v>55</v>
      </c>
      <c r="B2" s="260"/>
      <c r="C2" s="260"/>
      <c r="D2" s="260"/>
      <c r="E2" s="260"/>
      <c r="F2" s="260"/>
      <c r="G2" s="260"/>
      <c r="H2" s="112" t="s">
        <v>72</v>
      </c>
      <c r="I2" s="112"/>
      <c r="J2" s="112"/>
      <c r="K2" s="112"/>
      <c r="L2" s="40"/>
    </row>
    <row r="3" spans="1:14" ht="27" customHeight="1">
      <c r="A3" s="187"/>
      <c r="B3" s="187"/>
      <c r="C3" s="187"/>
      <c r="D3" s="187"/>
      <c r="E3" s="187"/>
      <c r="F3" s="187"/>
      <c r="G3" s="187"/>
      <c r="H3" s="112"/>
      <c r="I3" s="112"/>
      <c r="J3" s="112"/>
      <c r="K3" s="112"/>
      <c r="L3" s="40"/>
    </row>
    <row r="4" spans="1:14" ht="18.75">
      <c r="A4" s="20" t="s">
        <v>81</v>
      </c>
      <c r="B4" s="43"/>
      <c r="C4" s="43"/>
      <c r="D4" s="43"/>
      <c r="E4" s="43"/>
      <c r="F4" s="43"/>
      <c r="G4" s="44"/>
      <c r="H4" s="149" t="s">
        <v>73</v>
      </c>
      <c r="I4" s="44"/>
      <c r="J4" s="44"/>
      <c r="K4" s="44"/>
      <c r="L4" s="40"/>
    </row>
    <row r="5" spans="1:14" ht="20.100000000000001" customHeight="1">
      <c r="A5" s="138"/>
      <c r="B5" s="139"/>
      <c r="C5" s="116"/>
      <c r="D5" s="130" t="s">
        <v>69</v>
      </c>
      <c r="E5" s="131"/>
      <c r="F5" s="132"/>
      <c r="G5" s="145"/>
      <c r="H5" s="44"/>
      <c r="I5" s="44"/>
      <c r="J5" s="44"/>
      <c r="K5" s="42"/>
      <c r="L5" s="40"/>
    </row>
    <row r="6" spans="1:14" ht="24.95" customHeight="1" thickBot="1">
      <c r="A6" s="140" t="s">
        <v>44</v>
      </c>
      <c r="B6" s="197"/>
      <c r="C6" s="116"/>
      <c r="D6" s="133" t="s">
        <v>26</v>
      </c>
      <c r="E6" s="55"/>
      <c r="F6" s="143"/>
      <c r="G6" s="146"/>
      <c r="H6" s="44"/>
      <c r="I6" s="44"/>
      <c r="J6" s="44"/>
      <c r="K6" s="42"/>
      <c r="L6" s="40"/>
    </row>
    <row r="7" spans="1:14" ht="24.95" customHeight="1" thickBot="1">
      <c r="A7" s="140" t="s">
        <v>37</v>
      </c>
      <c r="B7" s="198"/>
      <c r="C7" s="116"/>
      <c r="D7" s="133"/>
      <c r="E7" s="262" t="s">
        <v>71</v>
      </c>
      <c r="F7" s="262"/>
      <c r="G7" s="146"/>
      <c r="H7" s="44"/>
      <c r="I7" s="44"/>
      <c r="J7" s="44"/>
      <c r="K7" s="42"/>
      <c r="L7" s="40"/>
    </row>
    <row r="8" spans="1:14" ht="24.95" customHeight="1" thickBot="1">
      <c r="A8" s="140" t="s">
        <v>57</v>
      </c>
      <c r="B8" s="198"/>
      <c r="C8" s="116"/>
      <c r="D8" s="134"/>
      <c r="E8" s="55"/>
      <c r="F8" s="55"/>
      <c r="G8" s="146"/>
      <c r="H8" s="44"/>
      <c r="I8" s="44"/>
      <c r="J8" s="42"/>
      <c r="K8" s="42"/>
      <c r="L8" s="40"/>
    </row>
    <row r="9" spans="1:14" ht="24.95" customHeight="1" thickBot="1">
      <c r="A9" s="140" t="s">
        <v>56</v>
      </c>
      <c r="B9" s="198"/>
      <c r="C9" s="116"/>
      <c r="D9" s="135" t="s">
        <v>49</v>
      </c>
      <c r="E9" s="90"/>
      <c r="F9" s="90"/>
      <c r="G9" s="146"/>
      <c r="H9" s="44"/>
      <c r="I9" s="42"/>
      <c r="J9" s="42"/>
      <c r="K9" s="42"/>
      <c r="L9" s="40"/>
      <c r="N9" s="36"/>
    </row>
    <row r="10" spans="1:14" ht="24.95" customHeight="1" thickBot="1">
      <c r="A10" s="140" t="s">
        <v>40</v>
      </c>
      <c r="B10" s="198"/>
      <c r="C10" s="116"/>
      <c r="D10" s="136"/>
      <c r="E10" s="262" t="s">
        <v>71</v>
      </c>
      <c r="F10" s="262"/>
      <c r="G10" s="146"/>
      <c r="H10" s="44"/>
      <c r="I10" s="44"/>
      <c r="J10" s="44"/>
      <c r="K10" s="44"/>
      <c r="L10" s="19"/>
    </row>
    <row r="11" spans="1:14" ht="24.95" customHeight="1" thickBot="1">
      <c r="A11" s="140" t="s">
        <v>43</v>
      </c>
      <c r="B11" s="198"/>
      <c r="C11" s="116"/>
      <c r="D11" s="135" t="s">
        <v>50</v>
      </c>
      <c r="E11" s="147"/>
      <c r="F11" s="90"/>
      <c r="G11" s="146"/>
      <c r="H11" s="44"/>
      <c r="I11" s="44"/>
      <c r="J11" s="44"/>
      <c r="K11" s="15"/>
      <c r="L11" s="19"/>
    </row>
    <row r="12" spans="1:14" ht="24.95" customHeight="1">
      <c r="A12" s="141"/>
      <c r="B12" s="199"/>
      <c r="C12" s="117"/>
      <c r="D12" s="137"/>
      <c r="E12" s="261" t="s">
        <v>71</v>
      </c>
      <c r="F12" s="261"/>
      <c r="G12" s="148"/>
      <c r="H12" s="44"/>
      <c r="I12" s="44"/>
      <c r="J12" s="44"/>
      <c r="K12" s="15"/>
      <c r="L12" s="19"/>
    </row>
    <row r="13" spans="1:14" ht="21.75" thickBot="1">
      <c r="A13" s="118"/>
      <c r="B13" s="119"/>
      <c r="C13" s="119"/>
      <c r="D13" s="128"/>
      <c r="E13" s="120"/>
      <c r="F13" s="121"/>
      <c r="G13" s="117"/>
      <c r="H13" s="44"/>
      <c r="I13" s="44"/>
      <c r="J13" s="44"/>
      <c r="K13" s="28"/>
      <c r="L13" s="19"/>
    </row>
    <row r="14" spans="1:14" ht="21">
      <c r="A14" s="122" t="s">
        <v>1</v>
      </c>
      <c r="B14" s="122" t="s">
        <v>1</v>
      </c>
      <c r="C14" s="124"/>
      <c r="D14" s="123" t="s">
        <v>2</v>
      </c>
      <c r="E14" s="123"/>
      <c r="F14" s="124" t="s">
        <v>3</v>
      </c>
      <c r="G14" s="125" t="s">
        <v>4</v>
      </c>
      <c r="H14" s="44"/>
      <c r="I14" s="55"/>
      <c r="J14" s="44"/>
      <c r="K14" s="44"/>
      <c r="L14" s="19"/>
    </row>
    <row r="15" spans="1:14" ht="15" customHeight="1">
      <c r="A15" s="253" t="s">
        <v>12</v>
      </c>
      <c r="B15" s="253" t="s">
        <v>9</v>
      </c>
      <c r="C15" s="129"/>
      <c r="D15" s="255" t="s">
        <v>41</v>
      </c>
      <c r="E15" s="150"/>
      <c r="F15" s="255" t="s">
        <v>42</v>
      </c>
      <c r="G15" s="257" t="s">
        <v>30</v>
      </c>
      <c r="H15" s="44"/>
      <c r="I15" s="44"/>
      <c r="J15" s="44"/>
      <c r="K15" s="44"/>
    </row>
    <row r="16" spans="1:14" ht="15" customHeight="1" thickBot="1">
      <c r="A16" s="254"/>
      <c r="B16" s="254"/>
      <c r="C16" s="208"/>
      <c r="D16" s="256"/>
      <c r="E16" s="209"/>
      <c r="F16" s="256"/>
      <c r="G16" s="258"/>
      <c r="H16" s="44"/>
      <c r="I16" s="44"/>
      <c r="J16" s="44"/>
      <c r="K16" s="44"/>
    </row>
    <row r="17" spans="1:12" ht="21">
      <c r="A17" s="216"/>
      <c r="B17" s="217" t="str">
        <f>IF(Meals!A12="","",Meals!A12)</f>
        <v/>
      </c>
      <c r="C17" s="218"/>
      <c r="D17" s="219" t="str">
        <f>IF(Meals!B12="","","Meals")</f>
        <v/>
      </c>
      <c r="E17" s="219"/>
      <c r="F17" s="219" t="str">
        <f>IF(Meals!B47="","",Meals!B47)</f>
        <v/>
      </c>
      <c r="G17" s="211">
        <f>IF(Meals!$E$50="Amts do not match","Please check Meals Sheet",Meals!E47)</f>
        <v>0</v>
      </c>
      <c r="H17" s="44"/>
      <c r="I17" s="44"/>
      <c r="J17" s="44"/>
      <c r="K17" s="44"/>
      <c r="L17" s="8"/>
    </row>
    <row r="18" spans="1:12" ht="21">
      <c r="A18" s="200"/>
      <c r="B18" s="201" t="str">
        <f>IF(Meals!B48="","",B17)</f>
        <v/>
      </c>
      <c r="C18" s="202"/>
      <c r="D18" s="203" t="str">
        <f>IF(Meals!B48="","","Meals")</f>
        <v/>
      </c>
      <c r="E18" s="203"/>
      <c r="F18" s="220" t="str">
        <f>IF(Meals!B48="","",Meals!B48)</f>
        <v/>
      </c>
      <c r="G18" s="113">
        <f>IF(Meals!$E$50="Amts do not match","Please check Meals Sheet",Meals!E48)</f>
        <v>0</v>
      </c>
      <c r="H18" s="44"/>
      <c r="I18" s="44"/>
      <c r="J18" s="44"/>
      <c r="K18" s="44"/>
    </row>
    <row r="19" spans="1:12" ht="21.75" thickBot="1">
      <c r="A19" s="204"/>
      <c r="B19" s="221" t="str">
        <f>IF(Meals!B49="","",B18)</f>
        <v/>
      </c>
      <c r="C19" s="222"/>
      <c r="D19" s="223" t="str">
        <f>IF(Meals!B49="","","Meals")</f>
        <v/>
      </c>
      <c r="E19" s="223"/>
      <c r="F19" s="223" t="str">
        <f>IF(Meals!B49="","",Meals!B49)</f>
        <v/>
      </c>
      <c r="G19" s="114">
        <f>IF(Meals!$E$50="Amts do not match","Please check Meals Sheet",Meals!E49)</f>
        <v>0</v>
      </c>
      <c r="H19" s="44"/>
      <c r="I19" s="44"/>
      <c r="J19" s="44"/>
      <c r="K19" s="44"/>
    </row>
    <row r="20" spans="1:12" ht="21">
      <c r="A20" s="216"/>
      <c r="B20" s="217" t="str">
        <f>IF(Mileage!A12="","",Mileage!A12)</f>
        <v/>
      </c>
      <c r="C20" s="218"/>
      <c r="D20" s="219" t="str">
        <f>IF(Mileage!A12="","","Mileage")</f>
        <v/>
      </c>
      <c r="E20" s="219"/>
      <c r="F20" s="219" t="str">
        <f>IF(Mileage!B52="","",Mileage!B52)</f>
        <v/>
      </c>
      <c r="G20" s="211">
        <f>IF(Mileage!$E$55="Amts do not match","Please check Mileage tab",Mileage!E52)</f>
        <v>0</v>
      </c>
      <c r="H20" s="44"/>
      <c r="I20" s="44"/>
      <c r="J20" s="44"/>
      <c r="K20" s="44"/>
    </row>
    <row r="21" spans="1:12" ht="21">
      <c r="A21" s="200"/>
      <c r="B21" s="201" t="str">
        <f>IF(Mileage!B53="","",B20)</f>
        <v/>
      </c>
      <c r="C21" s="202"/>
      <c r="D21" s="203" t="str">
        <f>IF(Mileage!B53="","","Mileage")</f>
        <v/>
      </c>
      <c r="E21" s="203"/>
      <c r="F21" s="203" t="str">
        <f>IF(Mileage!B53="","",Mileage!B53)</f>
        <v/>
      </c>
      <c r="G21" s="113">
        <f>IF(Mileage!$E$55="Amts do not match","Please check Mileage tab",Mileage!E53)</f>
        <v>0</v>
      </c>
      <c r="H21" s="44"/>
      <c r="I21" s="44"/>
      <c r="J21" s="44"/>
      <c r="K21" s="44"/>
    </row>
    <row r="22" spans="1:12" ht="21.75" thickBot="1">
      <c r="A22" s="204"/>
      <c r="B22" s="221" t="str">
        <f>IF(Mileage!B54="","",B20)</f>
        <v/>
      </c>
      <c r="C22" s="222"/>
      <c r="D22" s="223" t="str">
        <f>IF(Mileage!B54="","","Mileage")</f>
        <v/>
      </c>
      <c r="E22" s="223"/>
      <c r="F22" s="223" t="str">
        <f>IF(Mileage!B54="","",Mileage!B54)</f>
        <v/>
      </c>
      <c r="G22" s="114">
        <f>IF(Mileage!$E$55="Amts do not match","Please check Mileage tab",Mileage!E54)</f>
        <v>0</v>
      </c>
      <c r="H22" s="44"/>
      <c r="I22" s="44"/>
      <c r="J22" s="44"/>
      <c r="K22" s="44"/>
    </row>
    <row r="23" spans="1:12" ht="21">
      <c r="A23" s="216"/>
      <c r="B23" s="217" t="str">
        <f>IF(Misc!A12="","",Misc!A12)</f>
        <v/>
      </c>
      <c r="C23" s="218"/>
      <c r="D23" s="219" t="str">
        <f>IF(Misc!A12="","","Misc")</f>
        <v/>
      </c>
      <c r="E23" s="219"/>
      <c r="F23" s="219" t="str">
        <f>IF(Misc!B35="","",Misc!B35)</f>
        <v/>
      </c>
      <c r="G23" s="211">
        <f>IF(Misc!$E$38="Amts do not match","Please check Misc Tab",Misc!E35)</f>
        <v>0</v>
      </c>
      <c r="H23" s="44"/>
      <c r="I23" s="44"/>
      <c r="J23" s="44"/>
      <c r="K23" s="44"/>
    </row>
    <row r="24" spans="1:12" ht="21">
      <c r="A24" s="200"/>
      <c r="B24" s="201" t="str">
        <f>IF(Misc!B36="","",B23)</f>
        <v/>
      </c>
      <c r="C24" s="202"/>
      <c r="D24" s="203" t="str">
        <f>IF(Misc!B36="","","Misc")</f>
        <v/>
      </c>
      <c r="E24" s="203"/>
      <c r="F24" s="203" t="str">
        <f>IF(Misc!B36="","",Misc!B36)</f>
        <v/>
      </c>
      <c r="G24" s="113">
        <f>IF(Misc!$E$38="Amts do not match","Please check Misc Tab",Misc!E36)</f>
        <v>0</v>
      </c>
      <c r="H24" s="44"/>
      <c r="I24" s="44"/>
      <c r="J24" s="44"/>
      <c r="K24" s="44"/>
    </row>
    <row r="25" spans="1:12" ht="21.75" thickBot="1">
      <c r="A25" s="204"/>
      <c r="B25" s="221" t="str">
        <f>IF(Misc!B37="","",B23)</f>
        <v/>
      </c>
      <c r="C25" s="222"/>
      <c r="D25" s="223" t="str">
        <f>IF(Misc!B37="","","Misc")</f>
        <v/>
      </c>
      <c r="E25" s="223"/>
      <c r="F25" s="223" t="str">
        <f>IF(Misc!B37="","",Misc!B37)</f>
        <v/>
      </c>
      <c r="G25" s="114">
        <f>IF(Misc!$E$38="Amts do not match","Please check Misc Tab",Misc!E37)</f>
        <v>0</v>
      </c>
      <c r="H25" s="44"/>
      <c r="I25" s="44"/>
      <c r="J25" s="44"/>
      <c r="K25" s="44"/>
    </row>
    <row r="26" spans="1:12" ht="21">
      <c r="A26" s="212"/>
      <c r="B26" s="213"/>
      <c r="C26" s="214"/>
      <c r="D26" s="215"/>
      <c r="E26" s="215"/>
      <c r="F26" s="215"/>
      <c r="G26" s="210"/>
      <c r="H26" s="44"/>
      <c r="I26" s="44"/>
      <c r="J26" s="44"/>
      <c r="K26" s="44"/>
    </row>
    <row r="27" spans="1:12" ht="21">
      <c r="A27" s="200"/>
      <c r="B27" s="201"/>
      <c r="C27" s="202"/>
      <c r="D27" s="203"/>
      <c r="E27" s="203"/>
      <c r="F27" s="203"/>
      <c r="G27" s="113"/>
      <c r="H27" s="44"/>
      <c r="I27" s="44"/>
      <c r="J27" s="44"/>
      <c r="K27" s="44"/>
    </row>
    <row r="28" spans="1:12" ht="21">
      <c r="A28" s="200"/>
      <c r="B28" s="201"/>
      <c r="C28" s="202"/>
      <c r="D28" s="203"/>
      <c r="E28" s="203"/>
      <c r="F28" s="203"/>
      <c r="G28" s="113"/>
      <c r="H28" s="44"/>
      <c r="I28" s="44"/>
      <c r="J28" s="44"/>
      <c r="K28" s="44"/>
    </row>
    <row r="29" spans="1:12" ht="21">
      <c r="A29" s="200"/>
      <c r="B29" s="201"/>
      <c r="C29" s="202"/>
      <c r="D29" s="203"/>
      <c r="E29" s="203"/>
      <c r="F29" s="203"/>
      <c r="G29" s="113"/>
      <c r="H29" s="44"/>
      <c r="I29" s="44"/>
      <c r="J29" s="44"/>
      <c r="K29" s="44"/>
    </row>
    <row r="30" spans="1:12" ht="21">
      <c r="A30" s="200"/>
      <c r="B30" s="201"/>
      <c r="C30" s="202"/>
      <c r="D30" s="203"/>
      <c r="E30" s="203"/>
      <c r="F30" s="203"/>
      <c r="G30" s="113"/>
      <c r="H30" s="44"/>
      <c r="I30" s="44"/>
      <c r="J30" s="44"/>
      <c r="K30" s="44"/>
    </row>
    <row r="31" spans="1:12" ht="21.75" thickBot="1">
      <c r="A31" s="204"/>
      <c r="B31" s="205"/>
      <c r="C31" s="206"/>
      <c r="D31" s="207"/>
      <c r="E31" s="207"/>
      <c r="F31" s="207"/>
      <c r="G31" s="114"/>
      <c r="H31" s="44"/>
      <c r="I31" s="44"/>
      <c r="J31" s="44"/>
      <c r="K31" s="44"/>
    </row>
    <row r="32" spans="1:12" ht="21.75" thickBot="1">
      <c r="A32" s="117"/>
      <c r="B32" s="117"/>
      <c r="C32" s="117"/>
      <c r="D32" s="126"/>
      <c r="E32" s="117"/>
      <c r="F32" s="127" t="s">
        <v>45</v>
      </c>
      <c r="G32" s="115">
        <f>SUM(G17:G31)</f>
        <v>0</v>
      </c>
      <c r="H32" s="44"/>
      <c r="I32" s="44"/>
      <c r="J32" s="44"/>
      <c r="K32" s="44"/>
    </row>
    <row r="33" spans="1:16" ht="16.5" thickTop="1">
      <c r="A33" s="26"/>
      <c r="B33" s="15"/>
      <c r="C33" s="15"/>
      <c r="D33" s="15"/>
      <c r="E33" s="44"/>
      <c r="F33" s="15"/>
      <c r="G33" s="15"/>
      <c r="H33" s="15"/>
      <c r="I33" s="15"/>
      <c r="J33" s="15"/>
      <c r="K33" s="15"/>
    </row>
    <row r="34" spans="1:16">
      <c r="B34" s="44"/>
      <c r="C34" s="44"/>
      <c r="D34" s="44"/>
      <c r="E34" s="44"/>
      <c r="F34" s="44"/>
      <c r="G34" s="44"/>
      <c r="H34" s="44"/>
      <c r="I34" s="44"/>
      <c r="J34" s="44"/>
      <c r="K34" s="44"/>
      <c r="P34" s="36"/>
    </row>
    <row r="35" spans="1:16" ht="57" customHeight="1">
      <c r="B35" s="44"/>
      <c r="C35" s="44"/>
      <c r="D35" s="44"/>
      <c r="E35" s="44"/>
      <c r="F35" s="44"/>
      <c r="G35" s="44"/>
      <c r="H35" s="44"/>
      <c r="I35" s="44"/>
      <c r="J35" s="44"/>
      <c r="K35" s="44"/>
    </row>
    <row r="36" spans="1:16" ht="43.5" customHeight="1">
      <c r="B36" s="44"/>
      <c r="C36" s="44"/>
      <c r="D36" s="44"/>
      <c r="E36" s="44"/>
      <c r="F36" s="44"/>
      <c r="G36" s="44"/>
      <c r="H36" s="55"/>
      <c r="I36" s="44"/>
      <c r="J36" s="44"/>
      <c r="K36" s="44"/>
    </row>
    <row r="37" spans="1:16" ht="18" customHeight="1">
      <c r="B37" s="44"/>
      <c r="C37" s="44"/>
      <c r="D37" s="44"/>
      <c r="E37" s="44"/>
      <c r="F37" s="44"/>
      <c r="G37" s="44"/>
      <c r="H37" s="44"/>
      <c r="I37" s="44"/>
      <c r="J37" s="44"/>
      <c r="K37" s="44"/>
      <c r="L37" s="70"/>
      <c r="M37" s="36"/>
    </row>
    <row r="38" spans="1:16" ht="51" customHeight="1">
      <c r="B38" s="44"/>
      <c r="C38" s="44"/>
      <c r="D38" s="44"/>
      <c r="E38" s="44"/>
      <c r="F38" s="44"/>
      <c r="G38" s="44"/>
      <c r="H38" s="44"/>
      <c r="I38" s="44"/>
      <c r="J38" s="44"/>
      <c r="K38" s="55"/>
    </row>
    <row r="39" spans="1:16">
      <c r="B39" s="44"/>
      <c r="C39" s="44"/>
      <c r="D39" s="44"/>
      <c r="E39" s="44"/>
      <c r="F39" s="44"/>
      <c r="G39" s="44"/>
      <c r="H39" s="44"/>
      <c r="I39" s="44"/>
      <c r="J39" s="44"/>
      <c r="K39" s="44"/>
    </row>
    <row r="40" spans="1:16" ht="33" customHeight="1">
      <c r="B40" s="44"/>
      <c r="C40" s="44"/>
      <c r="D40" s="44"/>
      <c r="E40" s="44"/>
      <c r="F40" s="44"/>
      <c r="G40" s="44"/>
      <c r="H40" s="44"/>
      <c r="I40" s="44"/>
      <c r="J40" s="44"/>
      <c r="K40" s="44"/>
    </row>
    <row r="41" spans="1:16">
      <c r="B41" s="44"/>
      <c r="C41" s="44"/>
      <c r="D41" s="44"/>
      <c r="E41" s="44"/>
      <c r="F41" s="44"/>
      <c r="G41" s="44"/>
      <c r="H41" s="44"/>
      <c r="I41" s="44"/>
      <c r="J41" s="44"/>
      <c r="K41" s="44"/>
    </row>
    <row r="42" spans="1:16">
      <c r="B42" s="44"/>
      <c r="C42" s="44"/>
      <c r="D42" s="44"/>
      <c r="E42" s="44"/>
      <c r="F42" s="44"/>
      <c r="G42" s="44"/>
    </row>
    <row r="43" spans="1:16" ht="46.5" customHeight="1">
      <c r="B43" s="44"/>
      <c r="C43" s="44"/>
      <c r="D43" s="44"/>
      <c r="E43" s="44"/>
      <c r="F43" s="44"/>
      <c r="G43" s="44"/>
    </row>
    <row r="44" spans="1:16">
      <c r="B44" s="44"/>
      <c r="C44" s="44"/>
      <c r="D44" s="44"/>
      <c r="E44" s="44"/>
      <c r="F44" s="44"/>
      <c r="G44" s="44"/>
    </row>
    <row r="45" spans="1:16">
      <c r="B45" s="44"/>
      <c r="C45" s="44"/>
      <c r="D45" s="44"/>
      <c r="E45" s="44"/>
      <c r="F45" s="44"/>
      <c r="G45" s="44"/>
    </row>
    <row r="46" spans="1:16">
      <c r="B46" s="44"/>
      <c r="C46" s="44"/>
      <c r="D46" s="44"/>
      <c r="E46" s="44"/>
      <c r="F46" s="44"/>
      <c r="G46" s="44"/>
    </row>
    <row r="47" spans="1:16">
      <c r="B47" s="44"/>
      <c r="C47" s="44"/>
      <c r="D47" s="44"/>
      <c r="E47" s="44"/>
      <c r="F47" s="44"/>
      <c r="G47" s="44"/>
    </row>
    <row r="48" spans="1:16">
      <c r="B48" s="44"/>
      <c r="C48" s="44"/>
      <c r="D48" s="44"/>
      <c r="E48" s="44"/>
      <c r="F48" s="44"/>
      <c r="G48" s="44"/>
    </row>
    <row r="49" spans="2:7">
      <c r="B49" s="44"/>
      <c r="C49" s="44"/>
      <c r="D49" s="44"/>
      <c r="E49" s="44"/>
      <c r="F49" s="44"/>
      <c r="G49" s="44"/>
    </row>
  </sheetData>
  <sheetProtection algorithmName="SHA-512" hashValue="GChGf/tcawMihRlFmT+d+9ddkee5PP+zPd7sbS+k4IlpGbnKP4DhPKd3nPKjolx1U1ugry+692GSMqyyRZVErQ==" saltValue="QJgssxmDCYPbFIV6du4Nng==" spinCount="100000" sheet="1" objects="1" scenarios="1" selectLockedCells="1"/>
  <autoFilter ref="A15:G16"/>
  <mergeCells count="10">
    <mergeCell ref="A1:G1"/>
    <mergeCell ref="A2:G2"/>
    <mergeCell ref="E12:F12"/>
    <mergeCell ref="E10:F10"/>
    <mergeCell ref="E7:F7"/>
    <mergeCell ref="B15:B16"/>
    <mergeCell ref="D15:D16"/>
    <mergeCell ref="F15:F16"/>
    <mergeCell ref="G15:G16"/>
    <mergeCell ref="A15:A16"/>
  </mergeCells>
  <conditionalFormatting sqref="I44:I45 I31:I33">
    <cfRule type="duplicateValues" dxfId="8" priority="4"/>
  </conditionalFormatting>
  <pageMargins left="0.25" right="0.25" top="0.75" bottom="0.75" header="0.3" footer="0.3"/>
  <pageSetup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Q54"/>
  <sheetViews>
    <sheetView topLeftCell="A3" zoomScaleNormal="100" workbookViewId="0">
      <selection activeCell="B6" sqref="B6"/>
    </sheetView>
  </sheetViews>
  <sheetFormatPr defaultRowHeight="15"/>
  <cols>
    <col min="1" max="2" width="10.77734375" customWidth="1"/>
    <col min="3" max="3" width="34.44140625" customWidth="1"/>
    <col min="4" max="4" width="13.77734375" customWidth="1"/>
    <col min="5" max="8" width="10.77734375" customWidth="1"/>
    <col min="9" max="9" width="13.5546875" style="44" hidden="1" customWidth="1"/>
    <col min="10" max="10" width="23.44140625" bestFit="1" customWidth="1"/>
    <col min="14" max="14" width="8.88671875" hidden="1" customWidth="1"/>
  </cols>
  <sheetData>
    <row r="1" spans="1:14" ht="18.75">
      <c r="A1" s="265" t="s">
        <v>0</v>
      </c>
      <c r="B1" s="265"/>
      <c r="C1" s="265"/>
      <c r="D1" s="265"/>
      <c r="E1" s="265"/>
      <c r="F1" s="265"/>
      <c r="G1" s="265"/>
      <c r="H1" s="265"/>
      <c r="I1" s="192"/>
      <c r="J1" s="192"/>
      <c r="N1" s="1" t="s">
        <v>33</v>
      </c>
    </row>
    <row r="2" spans="1:14" ht="18.75">
      <c r="A2" s="266" t="s">
        <v>87</v>
      </c>
      <c r="B2" s="266"/>
      <c r="C2" s="266"/>
      <c r="D2" s="266"/>
      <c r="E2" s="266"/>
      <c r="F2" s="266"/>
      <c r="G2" s="266"/>
      <c r="H2" s="266"/>
      <c r="I2" s="40"/>
      <c r="J2" s="40"/>
      <c r="N2" s="1" t="s">
        <v>34</v>
      </c>
    </row>
    <row r="3" spans="1:14" ht="18.75">
      <c r="A3" s="188"/>
      <c r="B3" s="188"/>
      <c r="C3" s="188"/>
      <c r="D3" s="188"/>
      <c r="E3" s="188"/>
      <c r="F3" s="188"/>
      <c r="G3" s="188"/>
      <c r="H3" s="188"/>
      <c r="I3" s="234"/>
      <c r="J3" s="188"/>
      <c r="N3" s="1" t="s">
        <v>35</v>
      </c>
    </row>
    <row r="4" spans="1:14" ht="18.75">
      <c r="B4" s="19"/>
      <c r="C4" s="19"/>
      <c r="D4" s="19"/>
      <c r="E4" s="19"/>
      <c r="F4" s="19"/>
      <c r="G4" s="19"/>
      <c r="H4" s="19"/>
      <c r="I4" s="234"/>
      <c r="J4" s="19"/>
    </row>
    <row r="5" spans="1:14" ht="18.75">
      <c r="A5" s="20" t="s">
        <v>81</v>
      </c>
      <c r="B5" s="45"/>
      <c r="C5" s="45"/>
      <c r="D5" s="19"/>
      <c r="E5" s="19"/>
      <c r="F5" s="19"/>
      <c r="G5" s="19"/>
      <c r="H5" s="19"/>
      <c r="I5" s="15"/>
      <c r="J5" s="15"/>
    </row>
    <row r="6" spans="1:14" ht="19.5" thickBot="1">
      <c r="A6" s="56" t="s">
        <v>23</v>
      </c>
      <c r="B6" s="67" t="str">
        <f>IF('Reimbusement Summary'!$B$7="","",'Reimbusement Summary'!$B$7)</f>
        <v/>
      </c>
      <c r="C6" s="60"/>
      <c r="D6" s="19"/>
      <c r="E6" s="19"/>
      <c r="F6" s="19"/>
      <c r="G6" s="19"/>
      <c r="H6" s="19"/>
      <c r="I6" s="15"/>
      <c r="J6" s="15"/>
    </row>
    <row r="7" spans="1:14" ht="19.5" thickBot="1">
      <c r="A7" s="51" t="s">
        <v>13</v>
      </c>
      <c r="B7" s="61" t="str">
        <f>IF('Reimbusement Summary'!$B$6="","",'Reimbusement Summary'!$B$6)</f>
        <v/>
      </c>
      <c r="C7" s="61"/>
      <c r="D7" s="19"/>
      <c r="E7" s="19"/>
      <c r="F7" s="19"/>
      <c r="G7" s="19"/>
      <c r="H7" s="19"/>
      <c r="I7" s="15"/>
      <c r="J7" s="15"/>
    </row>
    <row r="8" spans="1:14" ht="16.5" thickBot="1">
      <c r="A8" s="46"/>
      <c r="B8" s="47"/>
      <c r="C8" s="47"/>
      <c r="D8" s="39"/>
      <c r="E8" s="39"/>
      <c r="F8" s="39"/>
      <c r="G8" s="58"/>
      <c r="H8" s="58"/>
      <c r="J8" s="44"/>
    </row>
    <row r="9" spans="1:14" ht="15.75" thickBot="1">
      <c r="A9" s="21" t="s">
        <v>1</v>
      </c>
      <c r="B9" s="22" t="s">
        <v>2</v>
      </c>
      <c r="C9" s="23" t="s">
        <v>3</v>
      </c>
      <c r="D9" s="23" t="s">
        <v>4</v>
      </c>
      <c r="E9" s="23" t="s">
        <v>5</v>
      </c>
      <c r="F9" s="23" t="s">
        <v>6</v>
      </c>
      <c r="G9" s="23" t="s">
        <v>7</v>
      </c>
      <c r="H9" s="24" t="s">
        <v>8</v>
      </c>
      <c r="J9" s="245" t="s">
        <v>29</v>
      </c>
    </row>
    <row r="10" spans="1:14" ht="15" customHeight="1">
      <c r="A10" s="274" t="s">
        <v>9</v>
      </c>
      <c r="B10" s="276" t="s">
        <v>70</v>
      </c>
      <c r="C10" s="278" t="s">
        <v>32</v>
      </c>
      <c r="D10" s="280" t="s">
        <v>79</v>
      </c>
      <c r="E10" s="191" t="s">
        <v>33</v>
      </c>
      <c r="F10" s="191" t="s">
        <v>34</v>
      </c>
      <c r="G10" s="191" t="s">
        <v>35</v>
      </c>
      <c r="H10" s="270" t="s">
        <v>36</v>
      </c>
      <c r="J10" s="263" t="s">
        <v>89</v>
      </c>
    </row>
    <row r="11" spans="1:14" ht="19.5" customHeight="1" thickBot="1">
      <c r="A11" s="275"/>
      <c r="B11" s="277"/>
      <c r="C11" s="279"/>
      <c r="D11" s="281"/>
      <c r="E11" s="32">
        <v>16</v>
      </c>
      <c r="F11" s="32">
        <v>17</v>
      </c>
      <c r="G11" s="32">
        <v>28</v>
      </c>
      <c r="H11" s="271"/>
      <c r="J11" s="264"/>
    </row>
    <row r="12" spans="1:14" ht="15.75">
      <c r="A12" s="193"/>
      <c r="B12" s="194"/>
      <c r="C12" s="194"/>
      <c r="D12" s="195"/>
      <c r="E12" s="224" t="str">
        <f t="shared" ref="E12:G40" si="0">IF($B12="","",IF($B12=E$10,IF($D12&gt;E$11,E$11,$D12),""))</f>
        <v/>
      </c>
      <c r="F12" s="224" t="str">
        <f t="shared" si="0"/>
        <v/>
      </c>
      <c r="G12" s="224" t="str">
        <f t="shared" si="0"/>
        <v/>
      </c>
      <c r="H12" s="10">
        <f>SUM(E12:G12)</f>
        <v>0</v>
      </c>
      <c r="I12" s="44" t="e">
        <f>IF(A12="",1/0,A12&amp;B12)</f>
        <v>#DIV/0!</v>
      </c>
      <c r="J12" s="248" t="str">
        <f>IF(ISERROR(I12)=TRUE,"",IF(COUNTIF($I$12:$I$40,I12)&gt;1,"Duplicate Meals on "&amp;MONTH(A12)&amp;"/"&amp;DAY(A12)&amp;"/"&amp;YEAR(A12),""))</f>
        <v/>
      </c>
      <c r="K12" s="244"/>
    </row>
    <row r="13" spans="1:14" ht="15.75">
      <c r="A13" s="193"/>
      <c r="B13" s="194"/>
      <c r="C13" s="196"/>
      <c r="D13" s="195"/>
      <c r="E13" s="224" t="str">
        <f t="shared" si="0"/>
        <v/>
      </c>
      <c r="F13" s="224" t="str">
        <f t="shared" si="0"/>
        <v/>
      </c>
      <c r="G13" s="224" t="str">
        <f t="shared" si="0"/>
        <v/>
      </c>
      <c r="H13" s="10">
        <f t="shared" ref="H13:H40" si="1">SUM(E13:G13)</f>
        <v>0</v>
      </c>
      <c r="I13" s="44" t="e">
        <f t="shared" ref="I13:I40" si="2">IF(A13="",1/0,A13&amp;B13)</f>
        <v>#DIV/0!</v>
      </c>
      <c r="J13" s="248" t="str">
        <f>IF(ISERROR(I13)=TRUE,"",IF(COUNTIF($I$12:$I$40,I13)&gt;1,"Duplicate Meals on "&amp;MONTH(A13)&amp;"/"&amp;DAY(A13)&amp;"/"&amp;YEAR(A13),""))</f>
        <v/>
      </c>
    </row>
    <row r="14" spans="1:14" ht="15.75">
      <c r="A14" s="193"/>
      <c r="B14" s="194"/>
      <c r="C14" s="196"/>
      <c r="D14" s="195"/>
      <c r="E14" s="224" t="str">
        <f t="shared" si="0"/>
        <v/>
      </c>
      <c r="F14" s="224" t="str">
        <f t="shared" si="0"/>
        <v/>
      </c>
      <c r="G14" s="224" t="str">
        <f t="shared" si="0"/>
        <v/>
      </c>
      <c r="H14" s="10">
        <f t="shared" si="1"/>
        <v>0</v>
      </c>
      <c r="I14" s="44" t="e">
        <f t="shared" si="2"/>
        <v>#DIV/0!</v>
      </c>
      <c r="J14" s="246" t="str">
        <f>IF(ISERROR(I14)=TRUE,"",IF(COUNTIF($I$12:$I$40,I14)&gt;1,"Duplicate Meals on "&amp;MONTH(A14)&amp;"/"&amp;DAY(A14)&amp;"/"&amp;YEAR(A14),""))</f>
        <v/>
      </c>
    </row>
    <row r="15" spans="1:14" ht="15.75">
      <c r="A15" s="193"/>
      <c r="B15" s="194"/>
      <c r="C15" s="196"/>
      <c r="D15" s="195"/>
      <c r="E15" s="224" t="str">
        <f t="shared" si="0"/>
        <v/>
      </c>
      <c r="F15" s="224" t="str">
        <f t="shared" si="0"/>
        <v/>
      </c>
      <c r="G15" s="224" t="str">
        <f t="shared" si="0"/>
        <v/>
      </c>
      <c r="H15" s="10">
        <f t="shared" si="1"/>
        <v>0</v>
      </c>
      <c r="I15" s="44" t="e">
        <f t="shared" si="2"/>
        <v>#DIV/0!</v>
      </c>
      <c r="J15" s="246" t="str">
        <f>IF(ISERROR(I15)=TRUE,"",IF(COUNTIF($I$12:$I$40,I15)&gt;1,"Duplicate Meals on "&amp;MONTH(A15)&amp;"/"&amp;DAY(A15)&amp;"/"&amp;YEAR(A15),""))</f>
        <v/>
      </c>
    </row>
    <row r="16" spans="1:14" ht="15.75">
      <c r="A16" s="193"/>
      <c r="B16" s="194"/>
      <c r="C16" s="196"/>
      <c r="D16" s="195"/>
      <c r="E16" s="224" t="str">
        <f t="shared" si="0"/>
        <v/>
      </c>
      <c r="F16" s="224" t="str">
        <f t="shared" si="0"/>
        <v/>
      </c>
      <c r="G16" s="224" t="str">
        <f t="shared" si="0"/>
        <v/>
      </c>
      <c r="H16" s="10">
        <f t="shared" si="1"/>
        <v>0</v>
      </c>
      <c r="I16" s="44" t="e">
        <f t="shared" si="2"/>
        <v>#DIV/0!</v>
      </c>
      <c r="J16" s="246" t="str">
        <f>IF(ISERROR(I16)=TRUE,"",IF(COUNTIF($I$12:$I$40,I16)&gt;1,"Duplicate Meals on "&amp;MONTH(A16)&amp;"/"&amp;DAY(A16)&amp;"/"&amp;YEAR(A16),""))</f>
        <v/>
      </c>
    </row>
    <row r="17" spans="1:10" ht="15.75">
      <c r="A17" s="193"/>
      <c r="B17" s="194"/>
      <c r="C17" s="196"/>
      <c r="D17" s="195"/>
      <c r="E17" s="224" t="str">
        <f t="shared" si="0"/>
        <v/>
      </c>
      <c r="F17" s="224" t="str">
        <f t="shared" si="0"/>
        <v/>
      </c>
      <c r="G17" s="224" t="str">
        <f t="shared" si="0"/>
        <v/>
      </c>
      <c r="H17" s="10">
        <f t="shared" ref="H17:H27" si="3">SUM(E17:G17)</f>
        <v>0</v>
      </c>
      <c r="I17" s="44" t="e">
        <f t="shared" si="2"/>
        <v>#DIV/0!</v>
      </c>
      <c r="J17" s="246" t="str">
        <f t="shared" ref="J17:J29" si="4">IF(ISERROR(I17)=TRUE,"",IF(COUNTIF($I$12:$I$40,I17)&gt;1,"Duplicate Meals on "&amp;MONTH(A17)&amp;"/"&amp;DAY(A17)&amp;"/"&amp;YEAR(A17),""))</f>
        <v/>
      </c>
    </row>
    <row r="18" spans="1:10" ht="15.75">
      <c r="A18" s="193"/>
      <c r="B18" s="194"/>
      <c r="C18" s="196"/>
      <c r="D18" s="195"/>
      <c r="E18" s="224" t="str">
        <f t="shared" si="0"/>
        <v/>
      </c>
      <c r="F18" s="224" t="str">
        <f t="shared" si="0"/>
        <v/>
      </c>
      <c r="G18" s="224" t="str">
        <f t="shared" si="0"/>
        <v/>
      </c>
      <c r="H18" s="10">
        <f t="shared" si="3"/>
        <v>0</v>
      </c>
      <c r="I18" s="44" t="e">
        <f t="shared" si="2"/>
        <v>#DIV/0!</v>
      </c>
      <c r="J18" s="246" t="str">
        <f t="shared" si="4"/>
        <v/>
      </c>
    </row>
    <row r="19" spans="1:10" ht="15.75">
      <c r="A19" s="193"/>
      <c r="B19" s="194"/>
      <c r="C19" s="196"/>
      <c r="D19" s="195"/>
      <c r="E19" s="224" t="str">
        <f t="shared" si="0"/>
        <v/>
      </c>
      <c r="F19" s="224" t="str">
        <f t="shared" si="0"/>
        <v/>
      </c>
      <c r="G19" s="224" t="str">
        <f t="shared" si="0"/>
        <v/>
      </c>
      <c r="H19" s="10">
        <f t="shared" si="3"/>
        <v>0</v>
      </c>
      <c r="I19" s="44" t="e">
        <f t="shared" si="2"/>
        <v>#DIV/0!</v>
      </c>
      <c r="J19" s="246" t="str">
        <f t="shared" si="4"/>
        <v/>
      </c>
    </row>
    <row r="20" spans="1:10" ht="15.75">
      <c r="A20" s="193"/>
      <c r="B20" s="194"/>
      <c r="C20" s="196"/>
      <c r="D20" s="195"/>
      <c r="E20" s="224" t="str">
        <f t="shared" si="0"/>
        <v/>
      </c>
      <c r="F20" s="224" t="str">
        <f t="shared" si="0"/>
        <v/>
      </c>
      <c r="G20" s="224" t="str">
        <f t="shared" si="0"/>
        <v/>
      </c>
      <c r="H20" s="10">
        <f t="shared" ref="H20:H25" si="5">SUM(E20:G20)</f>
        <v>0</v>
      </c>
      <c r="I20" s="44" t="e">
        <f t="shared" si="2"/>
        <v>#DIV/0!</v>
      </c>
      <c r="J20" s="246" t="str">
        <f t="shared" si="4"/>
        <v/>
      </c>
    </row>
    <row r="21" spans="1:10" ht="15.75">
      <c r="A21" s="193"/>
      <c r="B21" s="194"/>
      <c r="C21" s="196"/>
      <c r="D21" s="195"/>
      <c r="E21" s="224" t="str">
        <f t="shared" si="0"/>
        <v/>
      </c>
      <c r="F21" s="224" t="str">
        <f t="shared" si="0"/>
        <v/>
      </c>
      <c r="G21" s="224" t="str">
        <f t="shared" si="0"/>
        <v/>
      </c>
      <c r="H21" s="10">
        <f t="shared" si="5"/>
        <v>0</v>
      </c>
      <c r="I21" s="44" t="e">
        <f t="shared" si="2"/>
        <v>#DIV/0!</v>
      </c>
      <c r="J21" s="246" t="str">
        <f t="shared" si="4"/>
        <v/>
      </c>
    </row>
    <row r="22" spans="1:10" ht="15.75">
      <c r="A22" s="193"/>
      <c r="B22" s="194"/>
      <c r="C22" s="196"/>
      <c r="D22" s="195"/>
      <c r="E22" s="224" t="str">
        <f t="shared" si="0"/>
        <v/>
      </c>
      <c r="F22" s="224" t="str">
        <f t="shared" si="0"/>
        <v/>
      </c>
      <c r="G22" s="224" t="str">
        <f t="shared" si="0"/>
        <v/>
      </c>
      <c r="H22" s="10">
        <f t="shared" si="5"/>
        <v>0</v>
      </c>
      <c r="I22" s="44" t="e">
        <f t="shared" si="2"/>
        <v>#DIV/0!</v>
      </c>
      <c r="J22" s="246" t="str">
        <f t="shared" si="4"/>
        <v/>
      </c>
    </row>
    <row r="23" spans="1:10" ht="15.75">
      <c r="A23" s="193"/>
      <c r="B23" s="194"/>
      <c r="C23" s="196"/>
      <c r="D23" s="195"/>
      <c r="E23" s="224" t="str">
        <f t="shared" si="0"/>
        <v/>
      </c>
      <c r="F23" s="224" t="str">
        <f t="shared" si="0"/>
        <v/>
      </c>
      <c r="G23" s="224" t="str">
        <f t="shared" si="0"/>
        <v/>
      </c>
      <c r="H23" s="10">
        <f t="shared" si="5"/>
        <v>0</v>
      </c>
      <c r="I23" s="44" t="e">
        <f t="shared" si="2"/>
        <v>#DIV/0!</v>
      </c>
      <c r="J23" s="246" t="str">
        <f t="shared" si="4"/>
        <v/>
      </c>
    </row>
    <row r="24" spans="1:10" ht="15.75">
      <c r="A24" s="193"/>
      <c r="B24" s="194"/>
      <c r="C24" s="196"/>
      <c r="D24" s="195"/>
      <c r="E24" s="224" t="str">
        <f t="shared" si="0"/>
        <v/>
      </c>
      <c r="F24" s="224" t="str">
        <f t="shared" si="0"/>
        <v/>
      </c>
      <c r="G24" s="224" t="str">
        <f t="shared" si="0"/>
        <v/>
      </c>
      <c r="H24" s="10">
        <f t="shared" si="5"/>
        <v>0</v>
      </c>
      <c r="I24" s="44" t="e">
        <f t="shared" si="2"/>
        <v>#DIV/0!</v>
      </c>
      <c r="J24" s="246" t="str">
        <f t="shared" si="4"/>
        <v/>
      </c>
    </row>
    <row r="25" spans="1:10" ht="15.75">
      <c r="A25" s="193"/>
      <c r="B25" s="194"/>
      <c r="C25" s="196"/>
      <c r="D25" s="195"/>
      <c r="E25" s="224" t="str">
        <f t="shared" si="0"/>
        <v/>
      </c>
      <c r="F25" s="224" t="str">
        <f t="shared" si="0"/>
        <v/>
      </c>
      <c r="G25" s="224" t="str">
        <f t="shared" si="0"/>
        <v/>
      </c>
      <c r="H25" s="10">
        <f t="shared" si="5"/>
        <v>0</v>
      </c>
      <c r="I25" s="44" t="e">
        <f t="shared" si="2"/>
        <v>#DIV/0!</v>
      </c>
      <c r="J25" s="246" t="str">
        <f t="shared" si="4"/>
        <v/>
      </c>
    </row>
    <row r="26" spans="1:10" ht="15.75">
      <c r="A26" s="193"/>
      <c r="B26" s="194"/>
      <c r="C26" s="196"/>
      <c r="D26" s="195"/>
      <c r="E26" s="224" t="str">
        <f t="shared" si="0"/>
        <v/>
      </c>
      <c r="F26" s="224" t="str">
        <f t="shared" si="0"/>
        <v/>
      </c>
      <c r="G26" s="224" t="str">
        <f t="shared" si="0"/>
        <v/>
      </c>
      <c r="H26" s="10">
        <f t="shared" si="3"/>
        <v>0</v>
      </c>
      <c r="I26" s="44" t="e">
        <f t="shared" si="2"/>
        <v>#DIV/0!</v>
      </c>
      <c r="J26" s="246" t="str">
        <f t="shared" si="4"/>
        <v/>
      </c>
    </row>
    <row r="27" spans="1:10" ht="15.75">
      <c r="A27" s="193"/>
      <c r="B27" s="194"/>
      <c r="C27" s="196"/>
      <c r="D27" s="195"/>
      <c r="E27" s="224" t="str">
        <f t="shared" si="0"/>
        <v/>
      </c>
      <c r="F27" s="224" t="str">
        <f t="shared" si="0"/>
        <v/>
      </c>
      <c r="G27" s="224" t="str">
        <f t="shared" si="0"/>
        <v/>
      </c>
      <c r="H27" s="10">
        <f t="shared" si="3"/>
        <v>0</v>
      </c>
      <c r="I27" s="44" t="e">
        <f t="shared" si="2"/>
        <v>#DIV/0!</v>
      </c>
      <c r="J27" s="246" t="str">
        <f t="shared" si="4"/>
        <v/>
      </c>
    </row>
    <row r="28" spans="1:10" ht="15.75">
      <c r="A28" s="193"/>
      <c r="B28" s="194"/>
      <c r="C28" s="196"/>
      <c r="D28" s="195"/>
      <c r="E28" s="224" t="str">
        <f t="shared" si="0"/>
        <v/>
      </c>
      <c r="F28" s="224" t="str">
        <f t="shared" si="0"/>
        <v/>
      </c>
      <c r="G28" s="224" t="str">
        <f t="shared" si="0"/>
        <v/>
      </c>
      <c r="H28" s="10">
        <f t="shared" si="1"/>
        <v>0</v>
      </c>
      <c r="I28" s="44" t="e">
        <f t="shared" si="2"/>
        <v>#DIV/0!</v>
      </c>
      <c r="J28" s="246" t="str">
        <f t="shared" si="4"/>
        <v/>
      </c>
    </row>
    <row r="29" spans="1:10" ht="15.75">
      <c r="A29" s="193"/>
      <c r="B29" s="194"/>
      <c r="C29" s="196"/>
      <c r="D29" s="195"/>
      <c r="E29" s="224" t="str">
        <f t="shared" si="0"/>
        <v/>
      </c>
      <c r="F29" s="224" t="str">
        <f t="shared" si="0"/>
        <v/>
      </c>
      <c r="G29" s="224" t="str">
        <f t="shared" si="0"/>
        <v/>
      </c>
      <c r="H29" s="10">
        <f t="shared" si="1"/>
        <v>0</v>
      </c>
      <c r="I29" s="44" t="e">
        <f t="shared" si="2"/>
        <v>#DIV/0!</v>
      </c>
      <c r="J29" s="246" t="str">
        <f t="shared" si="4"/>
        <v/>
      </c>
    </row>
    <row r="30" spans="1:10" ht="15.75">
      <c r="A30" s="193"/>
      <c r="B30" s="194"/>
      <c r="C30" s="196"/>
      <c r="D30" s="195"/>
      <c r="E30" s="224" t="str">
        <f t="shared" si="0"/>
        <v/>
      </c>
      <c r="F30" s="224" t="str">
        <f t="shared" si="0"/>
        <v/>
      </c>
      <c r="G30" s="224" t="str">
        <f t="shared" si="0"/>
        <v/>
      </c>
      <c r="H30" s="10">
        <f t="shared" si="1"/>
        <v>0</v>
      </c>
      <c r="I30" s="44" t="e">
        <f t="shared" si="2"/>
        <v>#DIV/0!</v>
      </c>
      <c r="J30" s="246" t="str">
        <f t="shared" ref="J30:J40" si="6">IF(ISERROR(I30)=TRUE,"",IF(COUNTIF($I$12:$I$40,I30)&gt;1,"Duplicate Meals on "&amp;MONTH(A30)&amp;"/"&amp;DAY(A30)&amp;"/"&amp;YEAR(A30),""))</f>
        <v/>
      </c>
    </row>
    <row r="31" spans="1:10" ht="15.75">
      <c r="A31" s="193"/>
      <c r="B31" s="194"/>
      <c r="C31" s="196"/>
      <c r="D31" s="195"/>
      <c r="E31" s="224" t="str">
        <f t="shared" si="0"/>
        <v/>
      </c>
      <c r="F31" s="224" t="str">
        <f t="shared" si="0"/>
        <v/>
      </c>
      <c r="G31" s="224" t="str">
        <f t="shared" si="0"/>
        <v/>
      </c>
      <c r="H31" s="10">
        <f t="shared" si="1"/>
        <v>0</v>
      </c>
      <c r="I31" s="44" t="e">
        <f t="shared" si="2"/>
        <v>#DIV/0!</v>
      </c>
      <c r="J31" s="246" t="str">
        <f t="shared" si="6"/>
        <v/>
      </c>
    </row>
    <row r="32" spans="1:10" ht="15.75">
      <c r="A32" s="193"/>
      <c r="B32" s="194"/>
      <c r="C32" s="196"/>
      <c r="D32" s="195"/>
      <c r="E32" s="224" t="str">
        <f t="shared" si="0"/>
        <v/>
      </c>
      <c r="F32" s="224" t="str">
        <f t="shared" si="0"/>
        <v/>
      </c>
      <c r="G32" s="224" t="str">
        <f t="shared" si="0"/>
        <v/>
      </c>
      <c r="H32" s="10">
        <f t="shared" si="1"/>
        <v>0</v>
      </c>
      <c r="I32" s="44" t="e">
        <f t="shared" si="2"/>
        <v>#DIV/0!</v>
      </c>
      <c r="J32" s="246" t="str">
        <f t="shared" si="6"/>
        <v/>
      </c>
    </row>
    <row r="33" spans="1:17" ht="15.75">
      <c r="A33" s="193"/>
      <c r="B33" s="194"/>
      <c r="C33" s="196"/>
      <c r="D33" s="195"/>
      <c r="E33" s="224" t="str">
        <f t="shared" si="0"/>
        <v/>
      </c>
      <c r="F33" s="224" t="str">
        <f t="shared" si="0"/>
        <v/>
      </c>
      <c r="G33" s="224" t="str">
        <f t="shared" si="0"/>
        <v/>
      </c>
      <c r="H33" s="10">
        <f t="shared" si="1"/>
        <v>0</v>
      </c>
      <c r="I33" s="44" t="e">
        <f t="shared" si="2"/>
        <v>#DIV/0!</v>
      </c>
      <c r="J33" s="246" t="str">
        <f t="shared" si="6"/>
        <v/>
      </c>
    </row>
    <row r="34" spans="1:17" ht="15.75">
      <c r="A34" s="193"/>
      <c r="B34" s="194"/>
      <c r="C34" s="196"/>
      <c r="D34" s="195"/>
      <c r="E34" s="224" t="str">
        <f t="shared" si="0"/>
        <v/>
      </c>
      <c r="F34" s="224" t="str">
        <f t="shared" si="0"/>
        <v/>
      </c>
      <c r="G34" s="224" t="str">
        <f t="shared" si="0"/>
        <v/>
      </c>
      <c r="H34" s="10">
        <f t="shared" si="1"/>
        <v>0</v>
      </c>
      <c r="I34" s="44" t="e">
        <f t="shared" si="2"/>
        <v>#DIV/0!</v>
      </c>
      <c r="J34" s="246" t="str">
        <f t="shared" si="6"/>
        <v/>
      </c>
    </row>
    <row r="35" spans="1:17" ht="15.75">
      <c r="A35" s="193"/>
      <c r="B35" s="194"/>
      <c r="C35" s="196"/>
      <c r="D35" s="195"/>
      <c r="E35" s="224" t="str">
        <f t="shared" si="0"/>
        <v/>
      </c>
      <c r="F35" s="224" t="str">
        <f t="shared" si="0"/>
        <v/>
      </c>
      <c r="G35" s="224" t="str">
        <f t="shared" si="0"/>
        <v/>
      </c>
      <c r="H35" s="10">
        <f t="shared" si="1"/>
        <v>0</v>
      </c>
      <c r="I35" s="44" t="e">
        <f t="shared" si="2"/>
        <v>#DIV/0!</v>
      </c>
      <c r="J35" s="246" t="str">
        <f t="shared" si="6"/>
        <v/>
      </c>
      <c r="Q35" s="36"/>
    </row>
    <row r="36" spans="1:17" ht="15.75">
      <c r="A36" s="193"/>
      <c r="B36" s="194"/>
      <c r="C36" s="196"/>
      <c r="D36" s="195"/>
      <c r="E36" s="224" t="str">
        <f t="shared" si="0"/>
        <v/>
      </c>
      <c r="F36" s="224" t="str">
        <f t="shared" si="0"/>
        <v/>
      </c>
      <c r="G36" s="224" t="str">
        <f t="shared" si="0"/>
        <v/>
      </c>
      <c r="H36" s="10">
        <f t="shared" si="1"/>
        <v>0</v>
      </c>
      <c r="I36" s="44" t="e">
        <f t="shared" si="2"/>
        <v>#DIV/0!</v>
      </c>
      <c r="J36" s="246" t="str">
        <f t="shared" si="6"/>
        <v/>
      </c>
    </row>
    <row r="37" spans="1:17" ht="15.75">
      <c r="A37" s="193"/>
      <c r="B37" s="194"/>
      <c r="C37" s="196"/>
      <c r="D37" s="195"/>
      <c r="E37" s="224" t="str">
        <f t="shared" si="0"/>
        <v/>
      </c>
      <c r="F37" s="224" t="str">
        <f t="shared" si="0"/>
        <v/>
      </c>
      <c r="G37" s="224" t="str">
        <f t="shared" si="0"/>
        <v/>
      </c>
      <c r="H37" s="10">
        <f t="shared" si="1"/>
        <v>0</v>
      </c>
      <c r="I37" s="44" t="e">
        <f t="shared" si="2"/>
        <v>#DIV/0!</v>
      </c>
      <c r="J37" s="246" t="str">
        <f t="shared" si="6"/>
        <v/>
      </c>
    </row>
    <row r="38" spans="1:17" ht="15.75">
      <c r="A38" s="193"/>
      <c r="B38" s="194"/>
      <c r="C38" s="196"/>
      <c r="D38" s="195"/>
      <c r="E38" s="224" t="str">
        <f t="shared" si="0"/>
        <v/>
      </c>
      <c r="F38" s="224" t="str">
        <f t="shared" si="0"/>
        <v/>
      </c>
      <c r="G38" s="224" t="str">
        <f t="shared" si="0"/>
        <v/>
      </c>
      <c r="H38" s="10">
        <f t="shared" si="1"/>
        <v>0</v>
      </c>
      <c r="I38" s="44" t="e">
        <f t="shared" si="2"/>
        <v>#DIV/0!</v>
      </c>
      <c r="J38" s="246" t="str">
        <f t="shared" si="6"/>
        <v/>
      </c>
    </row>
    <row r="39" spans="1:17" ht="15.75">
      <c r="A39" s="193"/>
      <c r="B39" s="194"/>
      <c r="C39" s="196"/>
      <c r="D39" s="195"/>
      <c r="E39" s="224" t="str">
        <f t="shared" si="0"/>
        <v/>
      </c>
      <c r="F39" s="224" t="str">
        <f t="shared" si="0"/>
        <v/>
      </c>
      <c r="G39" s="224" t="str">
        <f t="shared" si="0"/>
        <v/>
      </c>
      <c r="H39" s="10">
        <f t="shared" si="1"/>
        <v>0</v>
      </c>
      <c r="I39" s="44" t="e">
        <f t="shared" si="2"/>
        <v>#DIV/0!</v>
      </c>
      <c r="J39" s="246" t="str">
        <f t="shared" si="6"/>
        <v/>
      </c>
    </row>
    <row r="40" spans="1:17" ht="15.75">
      <c r="A40" s="193"/>
      <c r="B40" s="194"/>
      <c r="C40" s="196"/>
      <c r="D40" s="195"/>
      <c r="E40" s="224" t="str">
        <f t="shared" si="0"/>
        <v/>
      </c>
      <c r="F40" s="224" t="str">
        <f t="shared" si="0"/>
        <v/>
      </c>
      <c r="G40" s="224" t="str">
        <f t="shared" si="0"/>
        <v/>
      </c>
      <c r="H40" s="10">
        <f t="shared" si="1"/>
        <v>0</v>
      </c>
      <c r="I40" s="44" t="e">
        <f t="shared" si="2"/>
        <v>#DIV/0!</v>
      </c>
      <c r="J40" s="246" t="str">
        <f t="shared" si="6"/>
        <v/>
      </c>
    </row>
    <row r="41" spans="1:17" ht="16.5" thickBot="1">
      <c r="A41" s="44"/>
      <c r="B41" s="15"/>
      <c r="C41" s="15"/>
      <c r="D41" s="226">
        <f>SUM(D12:D40)</f>
        <v>0</v>
      </c>
      <c r="E41" s="225">
        <f>SUM(E12:E40)</f>
        <v>0</v>
      </c>
      <c r="F41" s="225">
        <f>SUM(F12:F40)</f>
        <v>0</v>
      </c>
      <c r="G41" s="225">
        <f>SUM(G12:G40)</f>
        <v>0</v>
      </c>
      <c r="H41" s="29">
        <f>SUM(H12:H40)</f>
        <v>0</v>
      </c>
      <c r="J41" s="247"/>
    </row>
    <row r="42" spans="1:17" ht="15.75">
      <c r="A42" s="26" t="s">
        <v>88</v>
      </c>
      <c r="B42" s="15"/>
      <c r="C42" s="15"/>
      <c r="D42" s="15"/>
      <c r="E42" s="15"/>
      <c r="F42" s="15"/>
      <c r="G42" s="15"/>
      <c r="H42" s="15"/>
      <c r="I42" s="15"/>
      <c r="J42" s="15"/>
    </row>
    <row r="43" spans="1:17" ht="15.75">
      <c r="A43" s="26" t="s">
        <v>38</v>
      </c>
      <c r="B43" s="15"/>
      <c r="C43" s="15"/>
      <c r="D43" s="15"/>
      <c r="E43" s="15"/>
      <c r="F43" s="15"/>
      <c r="G43" s="15"/>
      <c r="H43" s="15"/>
      <c r="I43" s="15"/>
      <c r="J43" s="15"/>
    </row>
    <row r="44" spans="1:17" ht="15.75">
      <c r="A44" s="26" t="s">
        <v>80</v>
      </c>
      <c r="B44" s="15"/>
      <c r="C44" s="15"/>
      <c r="D44" s="56"/>
      <c r="E44" s="44"/>
      <c r="F44" s="57"/>
      <c r="G44" s="57"/>
      <c r="H44" s="57"/>
      <c r="I44" s="52"/>
      <c r="J44" s="52"/>
    </row>
    <row r="45" spans="1:17" ht="16.5" thickBot="1">
      <c r="A45" s="26"/>
      <c r="B45" s="15"/>
      <c r="C45" s="15"/>
      <c r="D45" s="56"/>
      <c r="E45" s="44"/>
      <c r="F45" s="44"/>
      <c r="G45" s="57"/>
      <c r="H45" s="57"/>
      <c r="I45" s="57"/>
      <c r="J45" s="57"/>
      <c r="K45" s="14"/>
    </row>
    <row r="46" spans="1:17" ht="15.75">
      <c r="A46" s="35"/>
      <c r="B46" s="269" t="s">
        <v>42</v>
      </c>
      <c r="C46" s="269"/>
      <c r="D46" s="95" t="s">
        <v>64</v>
      </c>
      <c r="E46" s="96" t="s">
        <v>68</v>
      </c>
      <c r="F46" s="57"/>
      <c r="G46" s="57"/>
      <c r="H46" s="57"/>
      <c r="I46" s="57"/>
      <c r="J46" s="57"/>
      <c r="K46" s="14"/>
    </row>
    <row r="47" spans="1:17" ht="23.25">
      <c r="A47" s="38" t="s">
        <v>65</v>
      </c>
      <c r="B47" s="267"/>
      <c r="C47" s="268"/>
      <c r="D47" s="104">
        <v>1</v>
      </c>
      <c r="E47" s="107">
        <f>D47*H41</f>
        <v>0</v>
      </c>
      <c r="F47" s="57"/>
      <c r="G47" s="57"/>
      <c r="H47" s="57"/>
      <c r="I47" s="57"/>
      <c r="J47" s="57"/>
      <c r="K47" s="14"/>
    </row>
    <row r="48" spans="1:17" ht="23.25">
      <c r="A48" s="38" t="s">
        <v>66</v>
      </c>
      <c r="B48" s="267"/>
      <c r="C48" s="268"/>
      <c r="D48" s="105"/>
      <c r="E48" s="107">
        <f>D48*H41</f>
        <v>0</v>
      </c>
      <c r="F48" s="57"/>
      <c r="G48" s="57"/>
      <c r="H48" s="57"/>
      <c r="I48" s="57"/>
      <c r="J48" s="57"/>
      <c r="K48" s="14"/>
    </row>
    <row r="49" spans="1:11" ht="23.25">
      <c r="A49" s="38" t="s">
        <v>67</v>
      </c>
      <c r="B49" s="272"/>
      <c r="C49" s="273"/>
      <c r="D49" s="106"/>
      <c r="E49" s="107">
        <f>H41*D49</f>
        <v>0</v>
      </c>
      <c r="F49" s="57"/>
      <c r="G49" s="57"/>
      <c r="H49" s="57"/>
      <c r="I49" s="57"/>
      <c r="J49" s="57"/>
      <c r="K49" s="14"/>
    </row>
    <row r="50" spans="1:11" ht="21" customHeight="1">
      <c r="A50" s="97"/>
      <c r="B50" s="55"/>
      <c r="C50" s="55"/>
      <c r="D50" s="103">
        <f>SUM(D47:D49)</f>
        <v>1</v>
      </c>
      <c r="E50" s="94">
        <f>IF(SUM(E47:E49)=H41,SUM(E47:E49),"Amts do not match")</f>
        <v>0</v>
      </c>
      <c r="F50" s="57"/>
      <c r="G50" s="57"/>
      <c r="H50" s="53"/>
      <c r="I50" s="57"/>
      <c r="J50" s="57"/>
      <c r="K50" s="14"/>
    </row>
    <row r="51" spans="1:11" ht="36.75" customHeight="1" thickBot="1">
      <c r="A51" s="38" t="s">
        <v>26</v>
      </c>
      <c r="B51" s="48"/>
      <c r="C51" s="49"/>
      <c r="D51" s="93"/>
      <c r="E51" s="54"/>
      <c r="F51" s="57"/>
      <c r="G51" s="57"/>
      <c r="H51" s="57"/>
      <c r="I51" s="57"/>
      <c r="J51" s="57"/>
      <c r="K51" s="14"/>
    </row>
    <row r="52" spans="1:11" ht="16.5" thickBot="1">
      <c r="A52" s="142"/>
      <c r="B52" s="143" t="s">
        <v>10</v>
      </c>
      <c r="C52" s="143"/>
      <c r="D52" s="144" t="s">
        <v>11</v>
      </c>
      <c r="E52" s="99"/>
      <c r="F52" s="57"/>
      <c r="G52" s="57"/>
      <c r="H52" s="57"/>
      <c r="I52" s="57"/>
      <c r="J52" s="57"/>
      <c r="K52" s="14"/>
    </row>
    <row r="53" spans="1:11" ht="15.75">
      <c r="A53" s="97"/>
      <c r="B53" s="55"/>
      <c r="C53" s="92"/>
      <c r="D53" s="55"/>
      <c r="E53" s="92"/>
      <c r="F53" s="57"/>
      <c r="G53" s="57"/>
      <c r="H53" s="57"/>
      <c r="I53" s="57"/>
      <c r="J53" s="57"/>
      <c r="K53" s="14"/>
    </row>
    <row r="54" spans="1:11" ht="15.75">
      <c r="A54" s="36"/>
      <c r="B54" s="36"/>
      <c r="D54" s="36"/>
      <c r="E54" s="36"/>
      <c r="F54" s="14"/>
      <c r="G54" s="14"/>
      <c r="H54" s="14"/>
      <c r="I54" s="57"/>
      <c r="J54" s="14"/>
    </row>
  </sheetData>
  <sheetProtection algorithmName="SHA-512" hashValue="svnMaF+Gsd87Bbo22xn5iS/ca7TNsMLNw3VTFu4qRJI1bdAGnyFgj6w/+cX+PbyzhNWU2woHaprzXt/zexDJyQ==" saltValue="IAbHndWsLs1KBU0vyAdMnQ==" spinCount="100000" sheet="1" objects="1" scenarios="1" formatColumns="0" formatRows="0" insertColumns="0" insertRows="0" deleteColumns="0" deleteRows="0"/>
  <mergeCells count="12">
    <mergeCell ref="B48:C48"/>
    <mergeCell ref="H10:H11"/>
    <mergeCell ref="B49:C49"/>
    <mergeCell ref="A10:A11"/>
    <mergeCell ref="B10:B11"/>
    <mergeCell ref="C10:C11"/>
    <mergeCell ref="D10:D11"/>
    <mergeCell ref="J10:J11"/>
    <mergeCell ref="A1:H1"/>
    <mergeCell ref="A2:H2"/>
    <mergeCell ref="B47:C47"/>
    <mergeCell ref="B46:C46"/>
  </mergeCells>
  <conditionalFormatting sqref="A48:A49">
    <cfRule type="containsBlanks" dxfId="7" priority="7">
      <formula>LEN(TRIM(A48))=0</formula>
    </cfRule>
  </conditionalFormatting>
  <conditionalFormatting sqref="E50">
    <cfRule type="containsText" dxfId="6" priority="4" operator="containsText" text="Amts">
      <formula>NOT(ISERROR(SEARCH("Amts",E50)))</formula>
    </cfRule>
  </conditionalFormatting>
  <conditionalFormatting sqref="A12:A16 A28:A40">
    <cfRule type="duplicateValues" dxfId="5" priority="36"/>
  </conditionalFormatting>
  <conditionalFormatting sqref="A17:A19 A26:A27">
    <cfRule type="duplicateValues" dxfId="4" priority="3"/>
  </conditionalFormatting>
  <conditionalFormatting sqref="A22:A25">
    <cfRule type="duplicateValues" dxfId="3" priority="2"/>
  </conditionalFormatting>
  <conditionalFormatting sqref="A20:A21">
    <cfRule type="duplicateValues" dxfId="2" priority="1"/>
  </conditionalFormatting>
  <dataValidations count="1">
    <dataValidation type="list" allowBlank="1" showInputMessage="1" showErrorMessage="1" error="Please enter breakfast, lunch, or dinner." sqref="B12:B40">
      <formula1>$N$1:$N$3</formula1>
    </dataValidation>
  </dataValidations>
  <pageMargins left="0.25" right="0.25" top="0.75" bottom="0.75" header="0.3" footer="0.3"/>
  <pageSetup scale="7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62"/>
  <sheetViews>
    <sheetView zoomScaleNormal="100" zoomScaleSheetLayoutView="85" workbookViewId="0">
      <selection activeCell="B6" sqref="B6"/>
    </sheetView>
  </sheetViews>
  <sheetFormatPr defaultRowHeight="15.75"/>
  <cols>
    <col min="1" max="1" width="10.77734375" style="2" customWidth="1"/>
    <col min="2" max="2" width="20.109375" style="3" customWidth="1"/>
    <col min="3" max="3" width="20.33203125" style="3" customWidth="1"/>
    <col min="4" max="4" width="21" style="3" customWidth="1"/>
    <col min="5" max="5" width="11.21875" style="2" customWidth="1"/>
    <col min="6" max="7" width="8.88671875" style="3"/>
    <col min="8" max="8" width="10.77734375" style="3" customWidth="1"/>
    <col min="9" max="16384" width="8.88671875" style="3"/>
  </cols>
  <sheetData>
    <row r="1" spans="1:8" s="4" customFormat="1" ht="18.75">
      <c r="A1" s="16" t="s">
        <v>0</v>
      </c>
      <c r="B1" s="17"/>
      <c r="C1" s="17"/>
      <c r="D1" s="17"/>
      <c r="E1" s="17"/>
      <c r="F1" s="17"/>
      <c r="G1" s="17"/>
      <c r="H1" s="17"/>
    </row>
    <row r="2" spans="1:8" ht="18.75">
      <c r="A2" s="266" t="s">
        <v>86</v>
      </c>
      <c r="B2" s="266"/>
      <c r="C2" s="266"/>
      <c r="D2" s="266"/>
      <c r="E2" s="266"/>
      <c r="F2" s="266"/>
      <c r="G2" s="266"/>
      <c r="H2" s="266"/>
    </row>
    <row r="3" spans="1:8" ht="18.75">
      <c r="A3" s="188"/>
      <c r="B3" s="188"/>
      <c r="C3" s="188"/>
      <c r="D3" s="188"/>
      <c r="E3" s="188"/>
      <c r="F3" s="188"/>
      <c r="G3" s="188"/>
      <c r="H3" s="188"/>
    </row>
    <row r="5" spans="1:8" ht="18.75">
      <c r="A5" s="20" t="s">
        <v>81</v>
      </c>
      <c r="B5" s="19"/>
      <c r="C5" s="19"/>
      <c r="D5" s="19"/>
      <c r="E5" s="59"/>
      <c r="F5" s="59"/>
      <c r="G5" s="59"/>
      <c r="H5" s="59"/>
    </row>
    <row r="6" spans="1:8" ht="16.5" thickBot="1">
      <c r="A6" s="56" t="s">
        <v>23</v>
      </c>
      <c r="B6" s="67" t="str">
        <f>IF('Reimbusement Summary'!$B$7="","",'Reimbusement Summary'!$B$7)</f>
        <v/>
      </c>
      <c r="C6" s="60"/>
      <c r="D6" s="67"/>
      <c r="E6" s="59"/>
      <c r="F6" s="59"/>
      <c r="G6" s="59"/>
      <c r="H6" s="59"/>
    </row>
    <row r="7" spans="1:8" ht="20.25" customHeight="1" thickBot="1">
      <c r="A7" s="51" t="s">
        <v>13</v>
      </c>
      <c r="B7" s="61" t="str">
        <f>IF('Reimbusement Summary'!$B$6="","",'Reimbusement Summary'!$B$6)</f>
        <v/>
      </c>
      <c r="C7" s="61"/>
      <c r="D7" s="68"/>
      <c r="E7" s="59"/>
      <c r="F7" s="59"/>
      <c r="G7" s="59"/>
      <c r="H7" s="59"/>
    </row>
    <row r="8" spans="1:8" ht="16.5" thickBot="1">
      <c r="A8" s="46"/>
      <c r="B8" s="47"/>
      <c r="C8" s="47"/>
      <c r="D8" s="39"/>
      <c r="E8" s="39"/>
      <c r="F8" s="39"/>
      <c r="G8" s="39"/>
      <c r="H8" s="28"/>
    </row>
    <row r="9" spans="1:8" s="6" customFormat="1" ht="12">
      <c r="A9" s="21" t="s">
        <v>1</v>
      </c>
      <c r="B9" s="22" t="s">
        <v>2</v>
      </c>
      <c r="C9" s="23" t="s">
        <v>3</v>
      </c>
      <c r="D9" s="23" t="s">
        <v>4</v>
      </c>
      <c r="E9" s="23" t="s">
        <v>5</v>
      </c>
      <c r="F9" s="23" t="s">
        <v>6</v>
      </c>
      <c r="G9" s="23" t="s">
        <v>7</v>
      </c>
      <c r="H9" s="24" t="s">
        <v>8</v>
      </c>
    </row>
    <row r="10" spans="1:8" s="6" customFormat="1" ht="12.75">
      <c r="A10" s="285" t="s">
        <v>9</v>
      </c>
      <c r="B10" s="283" t="s">
        <v>27</v>
      </c>
      <c r="C10" s="287" t="s">
        <v>28</v>
      </c>
      <c r="D10" s="287" t="s">
        <v>46</v>
      </c>
      <c r="E10" s="283" t="s">
        <v>31</v>
      </c>
      <c r="F10" s="25" t="s">
        <v>24</v>
      </c>
      <c r="G10" s="287" t="s">
        <v>25</v>
      </c>
      <c r="H10" s="289" t="s">
        <v>30</v>
      </c>
    </row>
    <row r="11" spans="1:8" s="6" customFormat="1" ht="12.75">
      <c r="A11" s="286"/>
      <c r="B11" s="284"/>
      <c r="C11" s="288"/>
      <c r="D11" s="288"/>
      <c r="E11" s="284"/>
      <c r="F11" s="18">
        <v>0.57499999999999996</v>
      </c>
      <c r="G11" s="288"/>
      <c r="H11" s="290"/>
    </row>
    <row r="12" spans="1:8" s="5" customFormat="1" ht="15.95" customHeight="1">
      <c r="A12" s="227"/>
      <c r="B12" s="196"/>
      <c r="C12" s="196"/>
      <c r="D12" s="228"/>
      <c r="E12" s="229"/>
      <c r="F12" s="62">
        <f t="shared" ref="F12:F16" si="0">+E12*$F$11</f>
        <v>0</v>
      </c>
      <c r="G12" s="9"/>
      <c r="H12" s="10">
        <f t="shared" ref="H12:H46" si="1">SUM(F12:G12)</f>
        <v>0</v>
      </c>
    </row>
    <row r="13" spans="1:8" s="5" customFormat="1" ht="15.95" customHeight="1">
      <c r="A13" s="227"/>
      <c r="B13" s="196"/>
      <c r="C13" s="196"/>
      <c r="D13" s="228"/>
      <c r="E13" s="229"/>
      <c r="F13" s="62">
        <f t="shared" si="0"/>
        <v>0</v>
      </c>
      <c r="G13" s="9"/>
      <c r="H13" s="10">
        <f t="shared" si="1"/>
        <v>0</v>
      </c>
    </row>
    <row r="14" spans="1:8" s="5" customFormat="1" ht="15.95" customHeight="1">
      <c r="A14" s="227"/>
      <c r="B14" s="196"/>
      <c r="C14" s="196"/>
      <c r="D14" s="228"/>
      <c r="E14" s="229"/>
      <c r="F14" s="62">
        <f t="shared" si="0"/>
        <v>0</v>
      </c>
      <c r="G14" s="9"/>
      <c r="H14" s="10">
        <f t="shared" si="1"/>
        <v>0</v>
      </c>
    </row>
    <row r="15" spans="1:8" s="5" customFormat="1" ht="15.95" customHeight="1">
      <c r="A15" s="227"/>
      <c r="B15" s="196"/>
      <c r="C15" s="196"/>
      <c r="D15" s="228"/>
      <c r="E15" s="229"/>
      <c r="F15" s="62">
        <f t="shared" si="0"/>
        <v>0</v>
      </c>
      <c r="G15" s="9"/>
      <c r="H15" s="10">
        <f t="shared" si="1"/>
        <v>0</v>
      </c>
    </row>
    <row r="16" spans="1:8" s="5" customFormat="1" ht="15.95" customHeight="1">
      <c r="A16" s="227"/>
      <c r="B16" s="196"/>
      <c r="C16" s="196"/>
      <c r="D16" s="228"/>
      <c r="E16" s="229"/>
      <c r="F16" s="62">
        <f t="shared" si="0"/>
        <v>0</v>
      </c>
      <c r="G16" s="9"/>
      <c r="H16" s="10">
        <f t="shared" si="1"/>
        <v>0</v>
      </c>
    </row>
    <row r="17" spans="1:8" s="5" customFormat="1" ht="15.95" customHeight="1">
      <c r="A17" s="227"/>
      <c r="B17" s="196"/>
      <c r="C17" s="196"/>
      <c r="D17" s="228"/>
      <c r="E17" s="229"/>
      <c r="F17" s="62">
        <f>+E17*$F$11</f>
        <v>0</v>
      </c>
      <c r="G17" s="9"/>
      <c r="H17" s="10">
        <f t="shared" si="1"/>
        <v>0</v>
      </c>
    </row>
    <row r="18" spans="1:8" s="5" customFormat="1" ht="15.95" customHeight="1">
      <c r="A18" s="227"/>
      <c r="B18" s="196"/>
      <c r="C18" s="196"/>
      <c r="D18" s="228"/>
      <c r="E18" s="229"/>
      <c r="F18" s="62">
        <f t="shared" ref="F18:F32" si="2">+E18*$F$11</f>
        <v>0</v>
      </c>
      <c r="G18" s="9"/>
      <c r="H18" s="10">
        <f t="shared" si="1"/>
        <v>0</v>
      </c>
    </row>
    <row r="19" spans="1:8" s="5" customFormat="1" ht="15.95" customHeight="1">
      <c r="A19" s="227"/>
      <c r="B19" s="196"/>
      <c r="C19" s="196"/>
      <c r="D19" s="228"/>
      <c r="E19" s="229"/>
      <c r="F19" s="62">
        <f t="shared" si="2"/>
        <v>0</v>
      </c>
      <c r="G19" s="9"/>
      <c r="H19" s="10">
        <f t="shared" si="1"/>
        <v>0</v>
      </c>
    </row>
    <row r="20" spans="1:8" s="5" customFormat="1" ht="15.95" customHeight="1">
      <c r="A20" s="227"/>
      <c r="B20" s="196"/>
      <c r="C20" s="196"/>
      <c r="D20" s="228"/>
      <c r="E20" s="229"/>
      <c r="F20" s="62">
        <f t="shared" si="2"/>
        <v>0</v>
      </c>
      <c r="G20" s="9"/>
      <c r="H20" s="10">
        <f t="shared" si="1"/>
        <v>0</v>
      </c>
    </row>
    <row r="21" spans="1:8" s="5" customFormat="1" ht="15.95" customHeight="1">
      <c r="A21" s="227"/>
      <c r="B21" s="196"/>
      <c r="C21" s="196"/>
      <c r="D21" s="228"/>
      <c r="E21" s="229"/>
      <c r="F21" s="62">
        <f t="shared" si="2"/>
        <v>0</v>
      </c>
      <c r="G21" s="9"/>
      <c r="H21" s="10">
        <f t="shared" si="1"/>
        <v>0</v>
      </c>
    </row>
    <row r="22" spans="1:8" s="5" customFormat="1" ht="15.95" customHeight="1">
      <c r="A22" s="227"/>
      <c r="B22" s="196"/>
      <c r="C22" s="196"/>
      <c r="D22" s="228"/>
      <c r="E22" s="229"/>
      <c r="F22" s="62">
        <f t="shared" si="2"/>
        <v>0</v>
      </c>
      <c r="G22" s="9"/>
      <c r="H22" s="10">
        <f t="shared" si="1"/>
        <v>0</v>
      </c>
    </row>
    <row r="23" spans="1:8" s="5" customFormat="1" ht="15.95" customHeight="1">
      <c r="A23" s="227"/>
      <c r="B23" s="196"/>
      <c r="C23" s="196"/>
      <c r="D23" s="228"/>
      <c r="E23" s="229"/>
      <c r="F23" s="62">
        <f t="shared" si="2"/>
        <v>0</v>
      </c>
      <c r="G23" s="9"/>
      <c r="H23" s="10">
        <f t="shared" si="1"/>
        <v>0</v>
      </c>
    </row>
    <row r="24" spans="1:8" s="5" customFormat="1" ht="15.95" customHeight="1">
      <c r="A24" s="227"/>
      <c r="B24" s="196"/>
      <c r="C24" s="196"/>
      <c r="D24" s="228"/>
      <c r="E24" s="229"/>
      <c r="F24" s="62">
        <f t="shared" si="2"/>
        <v>0</v>
      </c>
      <c r="G24" s="9"/>
      <c r="H24" s="10">
        <f t="shared" si="1"/>
        <v>0</v>
      </c>
    </row>
    <row r="25" spans="1:8" s="5" customFormat="1" ht="15.95" customHeight="1">
      <c r="A25" s="227"/>
      <c r="B25" s="196"/>
      <c r="C25" s="196"/>
      <c r="D25" s="228"/>
      <c r="E25" s="229"/>
      <c r="F25" s="62">
        <f t="shared" ref="F25:F31" si="3">+E25*$F$11</f>
        <v>0</v>
      </c>
      <c r="G25" s="9"/>
      <c r="H25" s="10">
        <f t="shared" si="1"/>
        <v>0</v>
      </c>
    </row>
    <row r="26" spans="1:8" s="5" customFormat="1" ht="15.95" customHeight="1">
      <c r="A26" s="227"/>
      <c r="B26" s="196"/>
      <c r="C26" s="196"/>
      <c r="D26" s="228"/>
      <c r="E26" s="229"/>
      <c r="F26" s="62">
        <f t="shared" si="3"/>
        <v>0</v>
      </c>
      <c r="G26" s="9"/>
      <c r="H26" s="10">
        <f t="shared" si="1"/>
        <v>0</v>
      </c>
    </row>
    <row r="27" spans="1:8" s="5" customFormat="1" ht="15.95" customHeight="1">
      <c r="A27" s="227"/>
      <c r="B27" s="196"/>
      <c r="C27" s="196"/>
      <c r="D27" s="228"/>
      <c r="E27" s="229"/>
      <c r="F27" s="62">
        <f t="shared" si="3"/>
        <v>0</v>
      </c>
      <c r="G27" s="9"/>
      <c r="H27" s="10">
        <f t="shared" si="1"/>
        <v>0</v>
      </c>
    </row>
    <row r="28" spans="1:8" s="5" customFormat="1" ht="15.95" customHeight="1">
      <c r="A28" s="227"/>
      <c r="B28" s="196"/>
      <c r="C28" s="196"/>
      <c r="D28" s="228"/>
      <c r="E28" s="229"/>
      <c r="F28" s="62">
        <f t="shared" si="3"/>
        <v>0</v>
      </c>
      <c r="G28" s="9"/>
      <c r="H28" s="10">
        <f t="shared" si="1"/>
        <v>0</v>
      </c>
    </row>
    <row r="29" spans="1:8" s="5" customFormat="1" ht="15.95" customHeight="1">
      <c r="A29" s="227"/>
      <c r="B29" s="196"/>
      <c r="C29" s="196"/>
      <c r="D29" s="228"/>
      <c r="E29" s="229"/>
      <c r="F29" s="62">
        <f t="shared" si="3"/>
        <v>0</v>
      </c>
      <c r="G29" s="9"/>
      <c r="H29" s="10">
        <f t="shared" si="1"/>
        <v>0</v>
      </c>
    </row>
    <row r="30" spans="1:8" s="5" customFormat="1" ht="15.95" customHeight="1">
      <c r="A30" s="227"/>
      <c r="B30" s="196"/>
      <c r="C30" s="196"/>
      <c r="D30" s="228"/>
      <c r="E30" s="229"/>
      <c r="F30" s="62">
        <f t="shared" si="3"/>
        <v>0</v>
      </c>
      <c r="G30" s="9"/>
      <c r="H30" s="10">
        <f t="shared" si="1"/>
        <v>0</v>
      </c>
    </row>
    <row r="31" spans="1:8" s="5" customFormat="1" ht="15.95" customHeight="1">
      <c r="A31" s="227"/>
      <c r="B31" s="196"/>
      <c r="C31" s="196"/>
      <c r="D31" s="228"/>
      <c r="E31" s="229"/>
      <c r="F31" s="62">
        <f t="shared" si="3"/>
        <v>0</v>
      </c>
      <c r="G31" s="9"/>
      <c r="H31" s="10">
        <f t="shared" si="1"/>
        <v>0</v>
      </c>
    </row>
    <row r="32" spans="1:8" s="5" customFormat="1" ht="15.95" customHeight="1">
      <c r="A32" s="227"/>
      <c r="B32" s="196"/>
      <c r="C32" s="196"/>
      <c r="D32" s="228"/>
      <c r="E32" s="229"/>
      <c r="F32" s="62">
        <f t="shared" si="2"/>
        <v>0</v>
      </c>
      <c r="G32" s="9"/>
      <c r="H32" s="10">
        <f t="shared" si="1"/>
        <v>0</v>
      </c>
    </row>
    <row r="33" spans="1:10" s="5" customFormat="1" ht="15.95" customHeight="1">
      <c r="A33" s="227"/>
      <c r="B33" s="196"/>
      <c r="C33" s="196"/>
      <c r="D33" s="228"/>
      <c r="E33" s="229"/>
      <c r="F33" s="62">
        <f t="shared" ref="F33:F46" si="4">+E33*$F$11</f>
        <v>0</v>
      </c>
      <c r="G33" s="9"/>
      <c r="H33" s="10">
        <f t="shared" si="1"/>
        <v>0</v>
      </c>
    </row>
    <row r="34" spans="1:10" s="5" customFormat="1" ht="15.95" customHeight="1">
      <c r="A34" s="227"/>
      <c r="B34" s="196"/>
      <c r="C34" s="196"/>
      <c r="D34" s="228"/>
      <c r="E34" s="229"/>
      <c r="F34" s="62">
        <f t="shared" si="4"/>
        <v>0</v>
      </c>
      <c r="G34" s="9"/>
      <c r="H34" s="10">
        <f t="shared" si="1"/>
        <v>0</v>
      </c>
    </row>
    <row r="35" spans="1:10" s="5" customFormat="1" ht="15.95" customHeight="1">
      <c r="A35" s="227"/>
      <c r="B35" s="196"/>
      <c r="C35" s="196"/>
      <c r="D35" s="228"/>
      <c r="E35" s="229"/>
      <c r="F35" s="62">
        <f t="shared" si="4"/>
        <v>0</v>
      </c>
      <c r="G35" s="9"/>
      <c r="H35" s="10">
        <f t="shared" si="1"/>
        <v>0</v>
      </c>
    </row>
    <row r="36" spans="1:10" s="5" customFormat="1" ht="15.95" customHeight="1">
      <c r="A36" s="227"/>
      <c r="B36" s="196"/>
      <c r="C36" s="196"/>
      <c r="D36" s="228"/>
      <c r="E36" s="229"/>
      <c r="F36" s="62">
        <f t="shared" si="4"/>
        <v>0</v>
      </c>
      <c r="G36" s="9"/>
      <c r="H36" s="10">
        <f t="shared" si="1"/>
        <v>0</v>
      </c>
    </row>
    <row r="37" spans="1:10" s="5" customFormat="1" ht="15.95" customHeight="1">
      <c r="A37" s="227"/>
      <c r="B37" s="196"/>
      <c r="C37" s="196"/>
      <c r="D37" s="228"/>
      <c r="E37" s="229"/>
      <c r="F37" s="62">
        <f t="shared" si="4"/>
        <v>0</v>
      </c>
      <c r="G37" s="9"/>
      <c r="H37" s="10">
        <f t="shared" si="1"/>
        <v>0</v>
      </c>
    </row>
    <row r="38" spans="1:10" s="5" customFormat="1" ht="15.95" customHeight="1">
      <c r="A38" s="227"/>
      <c r="B38" s="196"/>
      <c r="C38" s="196"/>
      <c r="D38" s="228"/>
      <c r="E38" s="229"/>
      <c r="F38" s="62">
        <f t="shared" si="4"/>
        <v>0</v>
      </c>
      <c r="G38" s="9"/>
      <c r="H38" s="10">
        <f t="shared" si="1"/>
        <v>0</v>
      </c>
    </row>
    <row r="39" spans="1:10" s="5" customFormat="1" ht="15.95" customHeight="1">
      <c r="A39" s="227"/>
      <c r="B39" s="196"/>
      <c r="C39" s="196"/>
      <c r="D39" s="228"/>
      <c r="E39" s="229"/>
      <c r="F39" s="62">
        <f t="shared" si="4"/>
        <v>0</v>
      </c>
      <c r="G39" s="9"/>
      <c r="H39" s="10">
        <f t="shared" si="1"/>
        <v>0</v>
      </c>
    </row>
    <row r="40" spans="1:10" s="5" customFormat="1" ht="15.95" customHeight="1">
      <c r="A40" s="227"/>
      <c r="B40" s="196"/>
      <c r="C40" s="196"/>
      <c r="D40" s="228"/>
      <c r="E40" s="229"/>
      <c r="F40" s="62">
        <f t="shared" si="4"/>
        <v>0</v>
      </c>
      <c r="G40" s="9"/>
      <c r="H40" s="10">
        <f t="shared" si="1"/>
        <v>0</v>
      </c>
    </row>
    <row r="41" spans="1:10" s="5" customFormat="1" ht="15.95" customHeight="1">
      <c r="A41" s="227"/>
      <c r="B41" s="196"/>
      <c r="C41" s="196"/>
      <c r="D41" s="228"/>
      <c r="E41" s="229"/>
      <c r="F41" s="62">
        <f t="shared" si="4"/>
        <v>0</v>
      </c>
      <c r="G41" s="9"/>
      <c r="H41" s="10">
        <f t="shared" si="1"/>
        <v>0</v>
      </c>
    </row>
    <row r="42" spans="1:10" s="5" customFormat="1" ht="15.95" customHeight="1">
      <c r="A42" s="227"/>
      <c r="B42" s="196"/>
      <c r="C42" s="196"/>
      <c r="D42" s="228"/>
      <c r="E42" s="229"/>
      <c r="F42" s="62">
        <f>+E42*$F$11</f>
        <v>0</v>
      </c>
      <c r="G42" s="9"/>
      <c r="H42" s="10">
        <f t="shared" si="1"/>
        <v>0</v>
      </c>
    </row>
    <row r="43" spans="1:10" s="5" customFormat="1" ht="15.95" customHeight="1">
      <c r="A43" s="227"/>
      <c r="B43" s="196"/>
      <c r="C43" s="196"/>
      <c r="D43" s="228"/>
      <c r="E43" s="229"/>
      <c r="F43" s="62">
        <f t="shared" si="4"/>
        <v>0</v>
      </c>
      <c r="G43" s="9"/>
      <c r="H43" s="10">
        <f t="shared" si="1"/>
        <v>0</v>
      </c>
    </row>
    <row r="44" spans="1:10" s="5" customFormat="1" ht="15.95" customHeight="1">
      <c r="A44" s="227"/>
      <c r="B44" s="196"/>
      <c r="C44" s="196"/>
      <c r="D44" s="228"/>
      <c r="E44" s="229"/>
      <c r="F44" s="62">
        <f t="shared" si="4"/>
        <v>0</v>
      </c>
      <c r="G44" s="9"/>
      <c r="H44" s="10">
        <f t="shared" si="1"/>
        <v>0</v>
      </c>
    </row>
    <row r="45" spans="1:10" s="5" customFormat="1" ht="15.95" customHeight="1">
      <c r="A45" s="227"/>
      <c r="B45" s="196"/>
      <c r="C45" s="196"/>
      <c r="D45" s="228"/>
      <c r="E45" s="229"/>
      <c r="F45" s="62">
        <f t="shared" si="4"/>
        <v>0</v>
      </c>
      <c r="G45" s="9"/>
      <c r="H45" s="10">
        <f t="shared" si="1"/>
        <v>0</v>
      </c>
    </row>
    <row r="46" spans="1:10" s="5" customFormat="1" ht="15.95" customHeight="1" thickBot="1">
      <c r="A46" s="230"/>
      <c r="B46" s="231"/>
      <c r="C46" s="231"/>
      <c r="D46" s="232"/>
      <c r="E46" s="233"/>
      <c r="F46" s="63">
        <f t="shared" si="4"/>
        <v>0</v>
      </c>
      <c r="G46" s="11"/>
      <c r="H46" s="12">
        <f t="shared" si="1"/>
        <v>0</v>
      </c>
    </row>
    <row r="47" spans="1:10" ht="14.25" customHeight="1" thickBot="1">
      <c r="A47" s="110"/>
      <c r="B47" s="15"/>
      <c r="C47" s="15"/>
      <c r="D47" s="15"/>
      <c r="E47" s="66">
        <f>SUM(E12:E46)</f>
        <v>0</v>
      </c>
      <c r="F47" s="65">
        <f>+E47*F$11</f>
        <v>0</v>
      </c>
      <c r="G47" s="15"/>
      <c r="H47" s="64">
        <f>SUM(H12:H46)</f>
        <v>0</v>
      </c>
    </row>
    <row r="48" spans="1:10" ht="14.25" customHeight="1" thickTop="1">
      <c r="A48" s="26" t="s">
        <v>85</v>
      </c>
      <c r="B48" s="15"/>
      <c r="C48" s="15"/>
      <c r="D48" s="15"/>
      <c r="E48" s="15"/>
      <c r="F48" s="15"/>
      <c r="G48" s="15"/>
      <c r="H48" s="15"/>
      <c r="I48" s="15"/>
      <c r="J48" s="15"/>
    </row>
    <row r="49" spans="1:10" ht="14.25" customHeight="1">
      <c r="A49" s="26" t="s">
        <v>83</v>
      </c>
      <c r="B49" s="15"/>
      <c r="C49" s="15"/>
      <c r="D49" s="15"/>
      <c r="E49" s="15"/>
      <c r="F49" s="15"/>
      <c r="G49" s="15"/>
      <c r="H49" s="15"/>
      <c r="I49" s="15"/>
      <c r="J49" s="15"/>
    </row>
    <row r="50" spans="1:10" ht="14.25" customHeight="1" thickBot="1">
      <c r="A50" s="26" t="s">
        <v>82</v>
      </c>
      <c r="B50" s="15"/>
      <c r="C50" s="15"/>
      <c r="D50" s="15"/>
      <c r="E50" s="15"/>
      <c r="F50" s="15"/>
      <c r="G50" s="15"/>
      <c r="H50" s="15"/>
      <c r="I50" s="15"/>
      <c r="J50" s="15"/>
    </row>
    <row r="51" spans="1:10" ht="14.25" customHeight="1">
      <c r="A51" s="35"/>
      <c r="B51" s="269" t="s">
        <v>42</v>
      </c>
      <c r="C51" s="269"/>
      <c r="D51" s="95" t="s">
        <v>64</v>
      </c>
      <c r="E51" s="96" t="s">
        <v>68</v>
      </c>
      <c r="F51" s="15"/>
      <c r="G51" s="15"/>
      <c r="H51" s="15"/>
      <c r="I51" s="15"/>
      <c r="J51" s="15"/>
    </row>
    <row r="52" spans="1:10" ht="23.25">
      <c r="A52" s="38" t="s">
        <v>65</v>
      </c>
      <c r="B52" s="282"/>
      <c r="C52" s="268"/>
      <c r="D52" s="104">
        <v>1</v>
      </c>
      <c r="E52" s="94">
        <f>D52*$H$47</f>
        <v>0</v>
      </c>
      <c r="F52" s="15"/>
      <c r="G52" s="15"/>
      <c r="H52" s="15"/>
      <c r="I52" s="15"/>
      <c r="J52" s="15"/>
    </row>
    <row r="53" spans="1:10" ht="23.25">
      <c r="A53" s="38" t="s">
        <v>66</v>
      </c>
      <c r="B53" s="267"/>
      <c r="C53" s="268"/>
      <c r="D53" s="105"/>
      <c r="E53" s="94">
        <f t="shared" ref="E53:E54" si="5">D53*$H$47</f>
        <v>0</v>
      </c>
      <c r="F53" s="15"/>
      <c r="G53" s="15"/>
      <c r="H53" s="15"/>
      <c r="I53" s="15"/>
      <c r="J53" s="15"/>
    </row>
    <row r="54" spans="1:10" ht="21" customHeight="1">
      <c r="A54" s="38" t="s">
        <v>67</v>
      </c>
      <c r="B54" s="272"/>
      <c r="C54" s="273"/>
      <c r="D54" s="108"/>
      <c r="E54" s="94">
        <f t="shared" si="5"/>
        <v>0</v>
      </c>
      <c r="F54" s="15"/>
      <c r="G54" s="15"/>
      <c r="H54" s="15"/>
      <c r="I54" s="15"/>
      <c r="J54" s="15"/>
    </row>
    <row r="55" spans="1:10" ht="18" customHeight="1">
      <c r="A55" s="97"/>
      <c r="B55" s="55"/>
      <c r="C55" s="55"/>
      <c r="D55" s="109">
        <f>SUM(D52:D54)</f>
        <v>1</v>
      </c>
      <c r="E55" s="94">
        <f>IF(SUM(E52:E54)=H47,SUM(E52:E54),"Amts do not match")</f>
        <v>0</v>
      </c>
      <c r="F55" s="15"/>
      <c r="G55" s="15"/>
      <c r="H55" s="15"/>
      <c r="I55" s="15"/>
      <c r="J55" s="15"/>
    </row>
    <row r="56" spans="1:10" ht="38.25" customHeight="1" thickBot="1">
      <c r="A56" s="38" t="s">
        <v>26</v>
      </c>
      <c r="B56" s="48"/>
      <c r="C56" s="49"/>
      <c r="D56" s="93"/>
      <c r="E56" s="54"/>
      <c r="F56" s="15"/>
      <c r="G56" s="15"/>
      <c r="H56" s="15"/>
      <c r="I56" s="15"/>
      <c r="J56" s="15"/>
    </row>
    <row r="57" spans="1:10">
      <c r="A57" s="69"/>
      <c r="B57" s="34" t="s">
        <v>10</v>
      </c>
      <c r="C57" s="34"/>
      <c r="D57" s="91" t="s">
        <v>11</v>
      </c>
      <c r="E57" s="54"/>
      <c r="F57" s="15"/>
      <c r="G57" s="15"/>
      <c r="H57" s="15"/>
      <c r="I57" s="15"/>
      <c r="J57" s="15"/>
    </row>
    <row r="58" spans="1:10" ht="16.5" thickBot="1">
      <c r="A58" s="50"/>
      <c r="B58" s="98"/>
      <c r="C58" s="98"/>
      <c r="D58" s="98"/>
      <c r="E58" s="99"/>
      <c r="F58" s="15"/>
      <c r="G58" s="15"/>
      <c r="H58" s="15"/>
      <c r="I58" s="15"/>
      <c r="J58" s="15"/>
    </row>
    <row r="59" spans="1:10">
      <c r="E59" s="15"/>
      <c r="F59" s="15"/>
      <c r="G59" s="15"/>
      <c r="H59" s="15"/>
      <c r="I59" s="15"/>
      <c r="J59" s="15"/>
    </row>
    <row r="60" spans="1:10">
      <c r="E60" s="15"/>
      <c r="F60" s="15"/>
      <c r="G60" s="15"/>
      <c r="H60" s="15"/>
      <c r="I60" s="15"/>
      <c r="J60" s="15"/>
    </row>
    <row r="61" spans="1:10">
      <c r="E61" s="15"/>
      <c r="F61" s="15"/>
      <c r="I61" s="15"/>
      <c r="J61" s="15"/>
    </row>
    <row r="62" spans="1:10">
      <c r="E62" s="15"/>
      <c r="F62" s="15"/>
    </row>
  </sheetData>
  <sheetProtection algorithmName="SHA-512" hashValue="1iNZPEeIKtIMyuonYj/opZEP2g0vlWLCwKA6kMo1YuBnrW9JSyTceke7t5zkjVCKNNfUPMzsKjpGKdf3DROp/g==" saltValue="3M/YK2eyywFgTZxEicaRoA==" spinCount="100000" sheet="1" objects="1" scenarios="1" formatColumns="0" formatRows="0" insertColumns="0" insertRows="0" deleteColumns="0" deleteRows="0"/>
  <mergeCells count="12">
    <mergeCell ref="A2:H2"/>
    <mergeCell ref="A10:A11"/>
    <mergeCell ref="B10:B11"/>
    <mergeCell ref="C10:C11"/>
    <mergeCell ref="D10:D11"/>
    <mergeCell ref="G10:G11"/>
    <mergeCell ref="H10:H11"/>
    <mergeCell ref="B52:C52"/>
    <mergeCell ref="B51:C51"/>
    <mergeCell ref="B53:C53"/>
    <mergeCell ref="B54:C54"/>
    <mergeCell ref="E10:E11"/>
  </mergeCells>
  <conditionalFormatting sqref="A53:A54">
    <cfRule type="containsBlanks" dxfId="1" priority="2">
      <formula>LEN(TRIM(A53))=0</formula>
    </cfRule>
  </conditionalFormatting>
  <printOptions horizontalCentered="1"/>
  <pageMargins left="0" right="0" top="0" bottom="0" header="0.5" footer="0.5"/>
  <pageSetup scale="78" fitToHeight="0"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K41"/>
  <sheetViews>
    <sheetView zoomScaleNormal="100" workbookViewId="0">
      <selection activeCell="C19" sqref="C19"/>
    </sheetView>
  </sheetViews>
  <sheetFormatPr defaultRowHeight="15"/>
  <cols>
    <col min="1" max="1" width="11.6640625" customWidth="1"/>
    <col min="2" max="2" width="14.33203125" customWidth="1"/>
    <col min="3" max="3" width="50.5546875" customWidth="1"/>
    <col min="4" max="4" width="14.6640625" customWidth="1"/>
    <col min="5" max="5" width="14.33203125" customWidth="1"/>
  </cols>
  <sheetData>
    <row r="1" spans="1:9" ht="18.75">
      <c r="A1" s="265" t="s">
        <v>0</v>
      </c>
      <c r="B1" s="265"/>
      <c r="C1" s="265"/>
      <c r="D1" s="265"/>
      <c r="E1" s="265"/>
      <c r="F1" s="192"/>
      <c r="G1" s="192"/>
      <c r="H1" s="192"/>
      <c r="I1" s="192"/>
    </row>
    <row r="2" spans="1:9" ht="18.75">
      <c r="A2" s="266" t="s">
        <v>90</v>
      </c>
      <c r="B2" s="266"/>
      <c r="C2" s="266"/>
      <c r="D2" s="266"/>
      <c r="E2" s="266"/>
      <c r="F2" s="40"/>
      <c r="G2" s="40"/>
      <c r="H2" s="40"/>
      <c r="I2" s="40"/>
    </row>
    <row r="3" spans="1:9" ht="18.75">
      <c r="A3" s="188"/>
      <c r="B3" s="188"/>
      <c r="C3" s="188"/>
      <c r="D3" s="188"/>
      <c r="E3" s="188"/>
      <c r="F3" s="188"/>
      <c r="G3" s="188"/>
      <c r="H3" s="188"/>
      <c r="I3" s="188"/>
    </row>
    <row r="4" spans="1:9" ht="18.75">
      <c r="B4" s="19"/>
      <c r="C4" s="19"/>
      <c r="D4" s="19"/>
      <c r="E4" s="19"/>
      <c r="F4" s="19"/>
      <c r="G4" s="19"/>
      <c r="H4" s="19"/>
      <c r="I4" s="19"/>
    </row>
    <row r="5" spans="1:9" ht="18.75">
      <c r="A5" s="20" t="s">
        <v>47</v>
      </c>
      <c r="B5" s="45"/>
      <c r="C5" s="45"/>
      <c r="D5" s="41"/>
      <c r="E5" s="44"/>
      <c r="F5" s="44"/>
      <c r="G5" s="44"/>
      <c r="H5" s="44"/>
      <c r="I5" s="15"/>
    </row>
    <row r="6" spans="1:9" ht="16.5" thickBot="1">
      <c r="A6" s="56" t="s">
        <v>23</v>
      </c>
      <c r="B6" s="67" t="str">
        <f>IF('Reimbusement Summary'!$B$7="","",'Reimbusement Summary'!$B$7)</f>
        <v/>
      </c>
      <c r="C6" s="60"/>
      <c r="D6" s="39"/>
      <c r="E6" s="44"/>
      <c r="F6" s="44"/>
      <c r="G6" s="44"/>
      <c r="H6" s="44"/>
      <c r="I6" s="15"/>
    </row>
    <row r="7" spans="1:9" ht="16.5" thickBot="1">
      <c r="A7" s="51" t="s">
        <v>13</v>
      </c>
      <c r="B7" s="61" t="str">
        <f>IF('Reimbusement Summary'!$B$6="","",'Reimbusement Summary'!$B$6)</f>
        <v/>
      </c>
      <c r="C7" s="61"/>
      <c r="D7" s="39"/>
      <c r="E7" s="44"/>
      <c r="F7" s="44"/>
      <c r="G7" s="44"/>
      <c r="H7" s="44"/>
      <c r="I7" s="15"/>
    </row>
    <row r="8" spans="1:9" ht="16.5" thickBot="1">
      <c r="A8" s="46"/>
      <c r="B8" s="47"/>
      <c r="C8" s="47"/>
      <c r="D8" s="39"/>
      <c r="E8" s="44"/>
      <c r="F8" s="44"/>
      <c r="G8" s="44"/>
      <c r="H8" s="44"/>
      <c r="I8" s="28"/>
    </row>
    <row r="9" spans="1:9">
      <c r="A9" s="21" t="s">
        <v>1</v>
      </c>
      <c r="B9" s="22" t="s">
        <v>2</v>
      </c>
      <c r="C9" s="37" t="s">
        <v>3</v>
      </c>
      <c r="D9" s="24" t="s">
        <v>4</v>
      </c>
      <c r="E9" s="44"/>
      <c r="F9" s="44"/>
      <c r="G9" s="44"/>
      <c r="H9" s="44"/>
      <c r="I9" s="44"/>
    </row>
    <row r="10" spans="1:9">
      <c r="A10" s="285" t="s">
        <v>9</v>
      </c>
      <c r="B10" s="283" t="s">
        <v>48</v>
      </c>
      <c r="C10" s="287" t="s">
        <v>39</v>
      </c>
      <c r="D10" s="289" t="s">
        <v>30</v>
      </c>
      <c r="E10" s="44"/>
      <c r="F10" s="44"/>
      <c r="G10" s="44"/>
      <c r="H10" s="44"/>
      <c r="I10" s="44"/>
    </row>
    <row r="11" spans="1:9">
      <c r="A11" s="286"/>
      <c r="B11" s="284"/>
      <c r="C11" s="288"/>
      <c r="D11" s="290"/>
      <c r="E11" s="44"/>
      <c r="F11" s="44"/>
      <c r="G11" s="44"/>
      <c r="H11" s="44"/>
      <c r="I11" s="44"/>
    </row>
    <row r="12" spans="1:9" ht="15.75">
      <c r="A12" s="30"/>
      <c r="B12" s="27"/>
      <c r="C12" s="27"/>
      <c r="D12" s="189"/>
      <c r="E12" s="44"/>
      <c r="F12" s="44"/>
      <c r="G12" s="44"/>
      <c r="H12" s="44"/>
      <c r="I12" s="44"/>
    </row>
    <row r="13" spans="1:9" ht="15.75">
      <c r="A13" s="30"/>
      <c r="B13" s="27"/>
      <c r="C13" s="27"/>
      <c r="D13" s="189"/>
      <c r="E13" s="44"/>
      <c r="F13" s="44"/>
      <c r="G13" s="44"/>
      <c r="H13" s="44"/>
      <c r="I13" s="44"/>
    </row>
    <row r="14" spans="1:9" ht="15.75">
      <c r="A14" s="30"/>
      <c r="B14" s="27"/>
      <c r="C14" s="27"/>
      <c r="D14" s="189"/>
      <c r="E14" s="44"/>
      <c r="F14" s="44"/>
      <c r="G14" s="44"/>
      <c r="H14" s="44"/>
      <c r="I14" s="44"/>
    </row>
    <row r="15" spans="1:9" ht="15.75">
      <c r="A15" s="30"/>
      <c r="B15" s="27"/>
      <c r="C15" s="27"/>
      <c r="D15" s="189"/>
      <c r="E15" s="44"/>
      <c r="F15" s="44"/>
      <c r="G15" s="44"/>
      <c r="H15" s="44"/>
      <c r="I15" s="44"/>
    </row>
    <row r="16" spans="1:9" ht="15.75">
      <c r="A16" s="30"/>
      <c r="B16" s="27"/>
      <c r="C16" s="27"/>
      <c r="D16" s="189"/>
      <c r="E16" s="44"/>
      <c r="F16" s="44"/>
      <c r="G16" s="44"/>
      <c r="H16" s="44"/>
      <c r="I16" s="44"/>
    </row>
    <row r="17" spans="1:11" ht="15.75">
      <c r="A17" s="30"/>
      <c r="B17" s="27"/>
      <c r="C17" s="27"/>
      <c r="D17" s="189"/>
      <c r="E17" s="44"/>
      <c r="F17" s="44"/>
      <c r="G17" s="44"/>
      <c r="H17" s="44"/>
      <c r="I17" s="44"/>
    </row>
    <row r="18" spans="1:11" ht="15.75">
      <c r="A18" s="30"/>
      <c r="B18" s="27"/>
      <c r="C18" s="27"/>
      <c r="D18" s="189"/>
      <c r="E18" s="44"/>
      <c r="F18" s="44"/>
      <c r="G18" s="44"/>
      <c r="H18" s="44"/>
      <c r="I18" s="44"/>
    </row>
    <row r="19" spans="1:11" ht="15.75">
      <c r="A19" s="30"/>
      <c r="B19" s="27"/>
      <c r="C19" s="27"/>
      <c r="D19" s="189"/>
      <c r="E19" s="44"/>
      <c r="F19" s="44"/>
      <c r="G19" s="44"/>
      <c r="H19" s="44"/>
      <c r="I19" s="44"/>
    </row>
    <row r="20" spans="1:11" ht="15.75">
      <c r="A20" s="30"/>
      <c r="B20" s="27"/>
      <c r="C20" s="27"/>
      <c r="D20" s="189"/>
      <c r="E20" s="44"/>
      <c r="F20" s="44"/>
      <c r="G20" s="44"/>
      <c r="H20" s="44"/>
      <c r="I20" s="44"/>
    </row>
    <row r="21" spans="1:11" ht="15.75">
      <c r="A21" s="30"/>
      <c r="B21" s="27"/>
      <c r="C21" s="27"/>
      <c r="D21" s="189"/>
      <c r="E21" s="44"/>
      <c r="F21" s="44"/>
      <c r="G21" s="44"/>
      <c r="H21" s="44"/>
      <c r="I21" s="44"/>
    </row>
    <row r="22" spans="1:11" ht="15.75">
      <c r="A22" s="30"/>
      <c r="B22" s="27"/>
      <c r="C22" s="27"/>
      <c r="D22" s="189"/>
      <c r="E22" s="44"/>
      <c r="F22" s="44"/>
      <c r="G22" s="44"/>
      <c r="H22" s="44"/>
      <c r="I22" s="44"/>
    </row>
    <row r="23" spans="1:11" ht="15.75">
      <c r="A23" s="30"/>
      <c r="B23" s="27"/>
      <c r="C23" s="27"/>
      <c r="D23" s="189"/>
      <c r="E23" s="44"/>
      <c r="F23" s="44"/>
      <c r="G23" s="44"/>
      <c r="H23" s="44"/>
      <c r="I23" s="44"/>
    </row>
    <row r="24" spans="1:11" ht="15.75">
      <c r="A24" s="30"/>
      <c r="B24" s="27"/>
      <c r="C24" s="27"/>
      <c r="D24" s="189"/>
      <c r="E24" s="44"/>
      <c r="F24" s="44"/>
      <c r="G24" s="44"/>
      <c r="H24" s="44"/>
      <c r="I24" s="44"/>
    </row>
    <row r="25" spans="1:11" ht="15.75">
      <c r="A25" s="30"/>
      <c r="B25" s="27"/>
      <c r="C25" s="27"/>
      <c r="D25" s="189"/>
      <c r="E25" s="44"/>
      <c r="F25" s="44"/>
      <c r="G25" s="44"/>
      <c r="H25" s="44"/>
      <c r="I25" s="44"/>
    </row>
    <row r="26" spans="1:11" ht="15.75">
      <c r="A26" s="30"/>
      <c r="B26" s="27"/>
      <c r="C26" s="27"/>
      <c r="D26" s="189"/>
      <c r="E26" s="44"/>
      <c r="F26" s="44"/>
      <c r="G26" s="44"/>
      <c r="H26" s="44"/>
      <c r="I26" s="44"/>
    </row>
    <row r="27" spans="1:11" ht="15.75">
      <c r="A27" s="30"/>
      <c r="B27" s="27"/>
      <c r="C27" s="27"/>
      <c r="D27" s="189"/>
      <c r="E27" s="44"/>
      <c r="F27" s="44"/>
      <c r="G27" s="44"/>
      <c r="H27" s="44"/>
      <c r="I27" s="44"/>
    </row>
    <row r="28" spans="1:11" ht="15.75">
      <c r="A28" s="30"/>
      <c r="B28" s="27"/>
      <c r="C28" s="27"/>
      <c r="D28" s="189"/>
      <c r="E28" s="44"/>
      <c r="F28" s="44"/>
      <c r="G28" s="44"/>
      <c r="H28" s="44"/>
      <c r="I28" s="44"/>
    </row>
    <row r="29" spans="1:11" ht="16.5" thickBot="1">
      <c r="A29" s="33"/>
      <c r="B29" s="31"/>
      <c r="C29" s="31"/>
      <c r="D29" s="190"/>
      <c r="E29" s="44"/>
      <c r="F29" s="44"/>
      <c r="G29" s="44"/>
      <c r="H29" s="44"/>
      <c r="I29" s="44"/>
    </row>
    <row r="30" spans="1:11" ht="15.75">
      <c r="A30" s="44"/>
      <c r="B30" s="15"/>
      <c r="C30" s="15"/>
      <c r="D30" s="13">
        <f>SUM(D12:D29)</f>
        <v>0</v>
      </c>
      <c r="E30" s="44"/>
      <c r="F30" s="44"/>
      <c r="G30" s="44"/>
      <c r="H30" s="44"/>
      <c r="I30" s="44"/>
    </row>
    <row r="31" spans="1:11" ht="15.75">
      <c r="A31" s="26" t="s">
        <v>60</v>
      </c>
      <c r="B31" s="15"/>
      <c r="C31" s="15"/>
      <c r="D31" s="15"/>
      <c r="E31" s="44"/>
      <c r="F31" s="44"/>
      <c r="G31" s="44"/>
      <c r="H31" s="44"/>
      <c r="I31" s="44"/>
      <c r="J31" s="7"/>
      <c r="K31" s="7"/>
    </row>
    <row r="32" spans="1:11" ht="15.75">
      <c r="A32" s="26" t="s">
        <v>61</v>
      </c>
      <c r="B32" s="15"/>
      <c r="C32" s="15"/>
      <c r="D32" s="15"/>
      <c r="E32" s="44"/>
      <c r="F32" s="44"/>
      <c r="G32" s="44"/>
      <c r="H32" s="44"/>
      <c r="I32" s="44"/>
    </row>
    <row r="33" spans="1:9" ht="16.5" thickBot="1">
      <c r="A33" s="26"/>
      <c r="B33" s="15"/>
      <c r="C33" s="15"/>
      <c r="D33" s="15"/>
      <c r="E33" s="44"/>
      <c r="F33" s="44"/>
      <c r="G33" s="44"/>
      <c r="H33" s="44"/>
      <c r="I33" s="44"/>
    </row>
    <row r="34" spans="1:9" ht="18" customHeight="1">
      <c r="A34" s="35"/>
      <c r="B34" s="269" t="s">
        <v>42</v>
      </c>
      <c r="C34" s="269"/>
      <c r="D34" s="95" t="s">
        <v>64</v>
      </c>
      <c r="E34" s="96" t="s">
        <v>68</v>
      </c>
      <c r="F34" s="44"/>
      <c r="G34" s="44"/>
      <c r="H34" s="44"/>
      <c r="I34" s="44"/>
    </row>
    <row r="35" spans="1:9" ht="23.25">
      <c r="A35" s="38" t="s">
        <v>65</v>
      </c>
      <c r="B35" s="291"/>
      <c r="C35" s="292"/>
      <c r="D35" s="100">
        <v>1</v>
      </c>
      <c r="E35" s="94">
        <f>D35*$D$30</f>
        <v>0</v>
      </c>
      <c r="F35" s="44"/>
      <c r="G35" s="44"/>
      <c r="H35" s="55"/>
      <c r="I35" s="44"/>
    </row>
    <row r="36" spans="1:9" ht="23.25">
      <c r="A36" s="38" t="s">
        <v>66</v>
      </c>
      <c r="B36" s="291"/>
      <c r="C36" s="292"/>
      <c r="D36" s="101"/>
      <c r="E36" s="94">
        <f t="shared" ref="E36:E37" si="0">D36*$D$30</f>
        <v>0</v>
      </c>
      <c r="F36" s="44"/>
      <c r="G36" s="44"/>
      <c r="H36" s="44"/>
      <c r="I36" s="44"/>
    </row>
    <row r="37" spans="1:9" ht="23.25">
      <c r="A37" s="38" t="s">
        <v>67</v>
      </c>
      <c r="B37" s="293"/>
      <c r="C37" s="294"/>
      <c r="D37" s="102"/>
      <c r="E37" s="94">
        <f t="shared" si="0"/>
        <v>0</v>
      </c>
      <c r="F37" s="44"/>
      <c r="G37" s="44"/>
      <c r="H37" s="44"/>
      <c r="I37" s="44"/>
    </row>
    <row r="38" spans="1:9" ht="22.5" customHeight="1">
      <c r="A38" s="97"/>
      <c r="B38" s="55"/>
      <c r="C38" s="55"/>
      <c r="D38" s="103">
        <f>SUM(D35:D37)</f>
        <v>1</v>
      </c>
      <c r="E38" s="94">
        <f>IF(SUM(E35:E37)=D30,SUM(E35:E37),"Amts do not match")</f>
        <v>0</v>
      </c>
      <c r="F38" s="44"/>
      <c r="G38" s="44"/>
      <c r="H38" s="44"/>
      <c r="I38" s="44"/>
    </row>
    <row r="39" spans="1:9" ht="33" customHeight="1" thickBot="1">
      <c r="A39" s="38" t="s">
        <v>26</v>
      </c>
      <c r="B39" s="48"/>
      <c r="C39" s="49"/>
      <c r="D39" s="93"/>
      <c r="E39" s="54"/>
      <c r="F39" s="44"/>
      <c r="G39" s="44"/>
      <c r="H39" s="44"/>
      <c r="I39" s="44"/>
    </row>
    <row r="40" spans="1:9" ht="15.75">
      <c r="A40" s="69"/>
      <c r="B40" s="34" t="s">
        <v>10</v>
      </c>
      <c r="C40" s="34"/>
      <c r="D40" s="91" t="s">
        <v>11</v>
      </c>
      <c r="E40" s="54"/>
      <c r="F40" s="44"/>
      <c r="G40" s="44"/>
      <c r="H40" s="44"/>
      <c r="I40" s="44"/>
    </row>
    <row r="41" spans="1:9" ht="15.75" thickBot="1">
      <c r="A41" s="50"/>
      <c r="B41" s="98"/>
      <c r="C41" s="98"/>
      <c r="D41" s="98"/>
      <c r="E41" s="99"/>
      <c r="F41" s="44"/>
      <c r="G41" s="44"/>
      <c r="H41" s="44"/>
      <c r="I41" s="44"/>
    </row>
  </sheetData>
  <sheetProtection algorithmName="SHA-512" hashValue="CxzK+3LM/9L4UZBuEpCtDFJaSHUEUtXhWHyfr7JJnlcj3zBh0U+6Ml3IEhhcbENvksI6iULpm9T0y97/yw5nEQ==" saltValue="oy36xpUopRl21P6OW9fh+g==" spinCount="100000" sheet="1" objects="1" scenarios="1" formatColumns="0" formatRows="0" insertColumns="0" insertRows="0" deleteColumns="0" deleteRows="0"/>
  <mergeCells count="10">
    <mergeCell ref="D10:D11"/>
    <mergeCell ref="B35:C35"/>
    <mergeCell ref="A1:E1"/>
    <mergeCell ref="A2:E2"/>
    <mergeCell ref="B36:C36"/>
    <mergeCell ref="B37:C37"/>
    <mergeCell ref="B34:C34"/>
    <mergeCell ref="A10:A11"/>
    <mergeCell ref="B10:B11"/>
    <mergeCell ref="C10:C11"/>
  </mergeCells>
  <conditionalFormatting sqref="A36:A37">
    <cfRule type="containsBlanks" dxfId="0" priority="2">
      <formula>LEN(TRIM(A36))=0</formula>
    </cfRule>
  </conditionalFormatting>
  <pageMargins left="0.25" right="0.25" top="0.75" bottom="0.75" header="0.3" footer="0.3"/>
  <pageSetup scale="8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zoomScaleNormal="100" workbookViewId="0">
      <selection activeCell="H11" sqref="H11"/>
    </sheetView>
  </sheetViews>
  <sheetFormatPr defaultRowHeight="15"/>
  <cols>
    <col min="1" max="1" width="21.88671875" style="152" customWidth="1"/>
    <col min="2" max="16384" width="8.88671875" style="152"/>
  </cols>
  <sheetData>
    <row r="1" spans="1:13" ht="18.75" thickBot="1">
      <c r="A1" s="151" t="s">
        <v>14</v>
      </c>
    </row>
    <row r="2" spans="1:13" ht="16.5" thickBot="1">
      <c r="A2" s="153"/>
      <c r="B2" s="154">
        <v>900</v>
      </c>
      <c r="C2" s="155">
        <v>100</v>
      </c>
      <c r="D2" s="156">
        <v>200</v>
      </c>
      <c r="E2" s="157">
        <v>300</v>
      </c>
      <c r="F2" s="158">
        <v>400</v>
      </c>
      <c r="G2" s="243">
        <v>500</v>
      </c>
      <c r="H2" s="159">
        <v>612</v>
      </c>
      <c r="I2" s="160">
        <v>700</v>
      </c>
      <c r="J2" s="161">
        <v>800</v>
      </c>
    </row>
    <row r="3" spans="1:13" ht="28.5" customHeight="1">
      <c r="A3" s="162" t="s">
        <v>15</v>
      </c>
      <c r="B3" s="163">
        <v>0</v>
      </c>
      <c r="C3" s="164">
        <v>0</v>
      </c>
      <c r="D3" s="164">
        <v>6</v>
      </c>
      <c r="E3" s="164">
        <v>4.5</v>
      </c>
      <c r="F3" s="164">
        <v>4</v>
      </c>
      <c r="G3" s="241">
        <v>5</v>
      </c>
      <c r="H3" s="164">
        <v>8</v>
      </c>
      <c r="I3" s="164">
        <v>1</v>
      </c>
      <c r="J3" s="165">
        <v>3</v>
      </c>
      <c r="M3" s="166"/>
    </row>
    <row r="4" spans="1:13" ht="28.5" customHeight="1">
      <c r="A4" s="167" t="s">
        <v>16</v>
      </c>
      <c r="B4" s="168">
        <v>0</v>
      </c>
      <c r="C4" s="169">
        <v>0</v>
      </c>
      <c r="D4" s="170">
        <v>6</v>
      </c>
      <c r="E4" s="170">
        <v>4.5</v>
      </c>
      <c r="F4" s="170">
        <v>4</v>
      </c>
      <c r="G4" s="237">
        <v>5</v>
      </c>
      <c r="H4" s="170">
        <v>8</v>
      </c>
      <c r="I4" s="170">
        <v>1</v>
      </c>
      <c r="J4" s="171">
        <v>3</v>
      </c>
      <c r="M4" s="166"/>
    </row>
    <row r="5" spans="1:13" ht="28.5" customHeight="1">
      <c r="A5" s="172" t="s">
        <v>17</v>
      </c>
      <c r="B5" s="168">
        <v>6</v>
      </c>
      <c r="C5" s="170">
        <v>6</v>
      </c>
      <c r="D5" s="173">
        <v>0</v>
      </c>
      <c r="E5" s="170">
        <v>9.5</v>
      </c>
      <c r="F5" s="170">
        <v>5.5</v>
      </c>
      <c r="G5" s="237">
        <v>4</v>
      </c>
      <c r="H5" s="170">
        <v>3.5</v>
      </c>
      <c r="I5" s="170">
        <v>7</v>
      </c>
      <c r="J5" s="171">
        <v>2</v>
      </c>
      <c r="M5" s="166"/>
    </row>
    <row r="6" spans="1:13" ht="28.5" customHeight="1">
      <c r="A6" s="174" t="s">
        <v>18</v>
      </c>
      <c r="B6" s="168">
        <v>4.5</v>
      </c>
      <c r="C6" s="170">
        <v>4.5</v>
      </c>
      <c r="D6" s="170">
        <v>9.5</v>
      </c>
      <c r="E6" s="175">
        <v>0</v>
      </c>
      <c r="F6" s="170">
        <v>9.5</v>
      </c>
      <c r="G6" s="237">
        <v>9.5</v>
      </c>
      <c r="H6" s="170">
        <v>12</v>
      </c>
      <c r="I6" s="170">
        <v>3.5</v>
      </c>
      <c r="J6" s="171">
        <v>7</v>
      </c>
    </row>
    <row r="7" spans="1:13" ht="28.5" customHeight="1">
      <c r="A7" s="176" t="s">
        <v>19</v>
      </c>
      <c r="B7" s="168">
        <v>4</v>
      </c>
      <c r="C7" s="170">
        <v>4</v>
      </c>
      <c r="D7" s="170">
        <v>5.5</v>
      </c>
      <c r="E7" s="170">
        <v>9.5</v>
      </c>
      <c r="F7" s="177">
        <v>0</v>
      </c>
      <c r="G7" s="238">
        <v>6.5</v>
      </c>
      <c r="H7" s="170">
        <v>9.5</v>
      </c>
      <c r="I7" s="170">
        <v>5</v>
      </c>
      <c r="J7" s="171">
        <v>4</v>
      </c>
    </row>
    <row r="8" spans="1:13" ht="28.5" customHeight="1">
      <c r="A8" s="235" t="s">
        <v>84</v>
      </c>
      <c r="B8" s="236">
        <v>5</v>
      </c>
      <c r="C8" s="237">
        <v>5</v>
      </c>
      <c r="D8" s="237">
        <v>4</v>
      </c>
      <c r="E8" s="237">
        <v>9.5</v>
      </c>
      <c r="F8" s="238">
        <v>6.5</v>
      </c>
      <c r="G8" s="239">
        <v>0</v>
      </c>
      <c r="H8" s="237">
        <v>4.5</v>
      </c>
      <c r="I8" s="237">
        <v>5.5</v>
      </c>
      <c r="J8" s="240">
        <v>3</v>
      </c>
    </row>
    <row r="9" spans="1:13" ht="28.5" customHeight="1">
      <c r="A9" s="178" t="s">
        <v>20</v>
      </c>
      <c r="B9" s="168">
        <v>8</v>
      </c>
      <c r="C9" s="170">
        <v>8</v>
      </c>
      <c r="D9" s="170">
        <v>3.5</v>
      </c>
      <c r="E9" s="170">
        <v>12</v>
      </c>
      <c r="F9" s="170">
        <v>9.5</v>
      </c>
      <c r="G9" s="237">
        <v>4.5</v>
      </c>
      <c r="H9" s="179">
        <v>0</v>
      </c>
      <c r="I9" s="170">
        <v>8</v>
      </c>
      <c r="J9" s="171">
        <v>6</v>
      </c>
    </row>
    <row r="10" spans="1:13" ht="28.5" customHeight="1">
      <c r="A10" s="180" t="s">
        <v>21</v>
      </c>
      <c r="B10" s="168">
        <v>1</v>
      </c>
      <c r="C10" s="170">
        <v>1</v>
      </c>
      <c r="D10" s="170">
        <v>7</v>
      </c>
      <c r="E10" s="170">
        <v>3.5</v>
      </c>
      <c r="F10" s="170">
        <v>5</v>
      </c>
      <c r="G10" s="237">
        <v>5.5</v>
      </c>
      <c r="H10" s="170">
        <v>8</v>
      </c>
      <c r="I10" s="181">
        <v>0</v>
      </c>
      <c r="J10" s="171">
        <v>4.5</v>
      </c>
    </row>
    <row r="11" spans="1:13" ht="28.5" customHeight="1" thickBot="1">
      <c r="A11" s="182" t="s">
        <v>22</v>
      </c>
      <c r="B11" s="183">
        <v>3</v>
      </c>
      <c r="C11" s="184">
        <v>3</v>
      </c>
      <c r="D11" s="184">
        <v>2</v>
      </c>
      <c r="E11" s="184">
        <v>7</v>
      </c>
      <c r="F11" s="184">
        <v>4</v>
      </c>
      <c r="G11" s="242">
        <v>3</v>
      </c>
      <c r="H11" s="184">
        <v>6</v>
      </c>
      <c r="I11" s="184">
        <v>4.5</v>
      </c>
      <c r="J11" s="185">
        <v>0</v>
      </c>
    </row>
    <row r="13" spans="1:13" ht="15.75">
      <c r="A13" s="186" t="s">
        <v>74</v>
      </c>
    </row>
  </sheetData>
  <sheetProtection algorithmName="SHA-512" hashValue="cBcSsW2ghOrFqzl1Q7Z17BJEEmb/Z0dz2ioqjzmMvMWERE1JrgHs5Whd2FZ+IJMCzzld2seGuLFaCTtiy9z8og==" saltValue="OZVVMT2Ay/uHEZ/E6mxK8A==" spinCount="100000" sheet="1" objects="1" scenarios="1" selectLockedCell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How to use this template</vt:lpstr>
      <vt:lpstr>Reimbusement Summary</vt:lpstr>
      <vt:lpstr>Meals</vt:lpstr>
      <vt:lpstr>Mileage</vt:lpstr>
      <vt:lpstr>Misc</vt:lpstr>
      <vt:lpstr>Mileage Chart Ref.</vt:lpstr>
      <vt:lpstr>Meals!Print_Area</vt:lpstr>
      <vt:lpstr>Mileage!Print_Area</vt:lpstr>
      <vt:lpstr>Misc!Print_Area</vt:lpstr>
      <vt:lpstr>'Reimbusement Summary'!Print_Area</vt:lpstr>
    </vt:vector>
  </TitlesOfParts>
  <Company>Please do not copy!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Sequoia Union High School District-Food Services</dc:creator>
  <cp:lastModifiedBy>Allen Co</cp:lastModifiedBy>
  <cp:lastPrinted>2020-01-08T22:25:48Z</cp:lastPrinted>
  <dcterms:created xsi:type="dcterms:W3CDTF">1999-06-14T17:17:53Z</dcterms:created>
  <dcterms:modified xsi:type="dcterms:W3CDTF">2020-02-07T23:17:49Z</dcterms:modified>
</cp:coreProperties>
</file>